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mc:AlternateContent xmlns:mc="http://schemas.openxmlformats.org/markup-compatibility/2006">
    <mc:Choice Requires="x15">
      <x15ac:absPath xmlns:x15ac="http://schemas.microsoft.com/office/spreadsheetml/2010/11/ac" url="\\FSBFilePrint12\Shared\1-Business Banking\1 - LOAN OFFERING SHEETS\2 - SBA PPP\4 - Resources for PPP 2021\"/>
    </mc:Choice>
  </mc:AlternateContent>
  <xr:revisionPtr revIDLastSave="0" documentId="13_ncr:1_{F2E735CB-6436-4407-B18A-6100A9325238}" xr6:coauthVersionLast="46" xr6:coauthVersionMax="46" xr10:uidLastSave="{00000000-0000-0000-0000-000000000000}"/>
  <workbookProtection workbookAlgorithmName="SHA-512" workbookHashValue="YeimibBsOfbcYiDfcn9zDQQ/Hzqp0LTt5bO6egm9XrJ0sMGkmkR02bv1qY+sz7T1n5TRVpXGIZcj809TnY+NtQ==" workbookSaltValue="ONLWPDHQXdJdgycFvLbpXw==" workbookSpinCount="100000" lockStructure="1"/>
  <bookViews>
    <workbookView xWindow="-120" yWindow="-120" windowWidth="20730" windowHeight="11160" xr2:uid="{63103F48-0988-499D-8D7C-FA311DEE5E7D}"/>
  </bookViews>
  <sheets>
    <sheet name="Addendum A" sheetId="1" r:id="rId1"/>
    <sheet name="Addendum B" sheetId="3" r:id="rId2"/>
    <sheet name="Addendum C" sheetId="6" r:id="rId3"/>
    <sheet name="Schedule F" sheetId="11" r:id="rId4"/>
    <sheet name="Schedule C" sheetId="12" r:id="rId5"/>
    <sheet name="1065" sheetId="13" r:id="rId6"/>
    <sheet name="1120-S" sheetId="14" r:id="rId7"/>
    <sheet name="1120" sheetId="15" r:id="rId8"/>
    <sheet name="990" sheetId="16" r:id="rId9"/>
    <sheet name="Addendum D" sheetId="10" state="hidden" r:id="rId10"/>
    <sheet name="Self-Employed" sheetId="8" state="hidden" r:id="rId11"/>
    <sheet name="Self-Employed (2)" sheetId="9" state="hidden" r:id="rId1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4" i="16" l="1"/>
  <c r="C22" i="16"/>
  <c r="C23" i="16" s="1"/>
  <c r="C25" i="16" s="1"/>
  <c r="C24" i="15"/>
  <c r="C22" i="15"/>
  <c r="C23" i="15" s="1"/>
  <c r="C25" i="15" s="1"/>
  <c r="C24" i="14"/>
  <c r="C22" i="14"/>
  <c r="C23" i="14" s="1"/>
  <c r="C25" i="14" s="1"/>
  <c r="D61" i="13"/>
  <c r="D58" i="13"/>
  <c r="C42" i="13"/>
  <c r="C44" i="13" s="1"/>
  <c r="D45" i="13" s="1"/>
  <c r="C35" i="13"/>
  <c r="D36" i="13" s="1"/>
  <c r="C33" i="13"/>
  <c r="C24" i="13"/>
  <c r="C26" i="13" s="1"/>
  <c r="D27" i="13" s="1"/>
  <c r="C17" i="13"/>
  <c r="D18" i="13" s="1"/>
  <c r="D59" i="13" s="1"/>
  <c r="D60" i="13" s="1"/>
  <c r="D62" i="13" s="1"/>
  <c r="C15" i="13"/>
  <c r="C31" i="12"/>
  <c r="F27" i="12"/>
  <c r="F25" i="12"/>
  <c r="F26" i="12" s="1"/>
  <c r="F28" i="12" s="1"/>
  <c r="C16" i="12"/>
  <c r="C17" i="12" s="1"/>
  <c r="C29" i="12" s="1"/>
  <c r="C30" i="12" s="1"/>
  <c r="C32" i="12" s="1"/>
  <c r="F13" i="12"/>
  <c r="C13" i="11"/>
  <c r="C18" i="11" s="1"/>
  <c r="C19" i="11" s="1"/>
  <c r="C20" i="11" s="1"/>
  <c r="C12" i="11"/>
  <c r="B9" i="8" l="1"/>
  <c r="B13" i="8"/>
  <c r="B10" i="8"/>
  <c r="B11" i="8"/>
  <c r="B16" i="3"/>
  <c r="B20" i="3"/>
  <c r="B19" i="3"/>
  <c r="B18" i="3"/>
  <c r="B17" i="3"/>
  <c r="A16" i="3"/>
  <c r="A6" i="3"/>
  <c r="A20" i="3"/>
  <c r="A19" i="3"/>
  <c r="A18" i="3"/>
  <c r="A17" i="3"/>
  <c r="A10" i="3"/>
  <c r="A9" i="3"/>
  <c r="A7" i="3"/>
  <c r="A8" i="3"/>
  <c r="B21" i="3" l="1"/>
  <c r="B26" i="3" s="1"/>
  <c r="F20" i="3"/>
  <c r="E20" i="3"/>
  <c r="D20" i="3"/>
  <c r="C20" i="3"/>
  <c r="F19" i="3"/>
  <c r="E19" i="3"/>
  <c r="D19" i="3"/>
  <c r="C19" i="3"/>
  <c r="F18" i="3"/>
  <c r="E18" i="3"/>
  <c r="D18" i="3"/>
  <c r="C18" i="3"/>
  <c r="F17" i="3"/>
  <c r="E17" i="3"/>
  <c r="D17" i="3"/>
  <c r="C17" i="3"/>
  <c r="F16" i="3"/>
  <c r="F21" i="3" s="1"/>
  <c r="E16" i="3"/>
  <c r="D16" i="3"/>
  <c r="C16" i="3"/>
  <c r="F10" i="3"/>
  <c r="E10" i="3"/>
  <c r="D10" i="3"/>
  <c r="C10" i="3"/>
  <c r="F9" i="3"/>
  <c r="D9" i="3"/>
  <c r="E9" i="3"/>
  <c r="C9" i="3"/>
  <c r="F8" i="3"/>
  <c r="E8" i="3"/>
  <c r="D8" i="3"/>
  <c r="C8" i="3"/>
  <c r="F7" i="3"/>
  <c r="E7" i="3"/>
  <c r="D7" i="3"/>
  <c r="C7" i="3"/>
  <c r="F6" i="3"/>
  <c r="E6" i="3"/>
  <c r="D6" i="3"/>
  <c r="C6" i="3"/>
  <c r="F11" i="3" l="1"/>
  <c r="F23" i="3" s="1"/>
  <c r="F24" i="3" s="1"/>
  <c r="F26" i="3" s="1"/>
  <c r="C21" i="3"/>
  <c r="E11" i="3"/>
  <c r="E21" i="3"/>
  <c r="D21" i="3"/>
  <c r="D11" i="3"/>
  <c r="C11" i="3"/>
  <c r="E23" i="3" l="1"/>
  <c r="E24" i="3" s="1"/>
  <c r="E26" i="3" s="1"/>
  <c r="D23" i="3"/>
  <c r="D24" i="3" s="1"/>
  <c r="D26" i="3" s="1"/>
  <c r="C23" i="3"/>
  <c r="C24" i="3" s="1"/>
  <c r="C26" i="3" s="1"/>
</calcChain>
</file>

<file path=xl/sharedStrings.xml><?xml version="1.0" encoding="utf-8"?>
<sst xmlns="http://schemas.openxmlformats.org/spreadsheetml/2006/main" count="430" uniqueCount="175">
  <si>
    <t>NAICS Code</t>
  </si>
  <si>
    <t>Number of Employees</t>
  </si>
  <si>
    <t>Tax Identification Number</t>
  </si>
  <si>
    <t>Q1 2020</t>
  </si>
  <si>
    <t>Q2 2020</t>
  </si>
  <si>
    <t>Q3 2020</t>
  </si>
  <si>
    <t>Q4 2020</t>
  </si>
  <si>
    <t>Q1 2019</t>
  </si>
  <si>
    <t>Q2 2019</t>
  </si>
  <si>
    <t>Q3 2019</t>
  </si>
  <si>
    <t>Q4 2019</t>
  </si>
  <si>
    <t>Borrower Name</t>
  </si>
  <si>
    <t>Gross Receipts</t>
  </si>
  <si>
    <t xml:space="preserve">Entity </t>
  </si>
  <si>
    <t>Basis for Affiliation</t>
  </si>
  <si>
    <t>Change in Gross Receipts</t>
  </si>
  <si>
    <t>Percent Change in Gross Receipts</t>
  </si>
  <si>
    <t>Next Steps:</t>
  </si>
  <si>
    <t>Employees</t>
  </si>
  <si>
    <t>Owner Name</t>
  </si>
  <si>
    <t>Title</t>
  </si>
  <si>
    <t>Ownership %</t>
  </si>
  <si>
    <t>TIN (EIN, SSN)</t>
  </si>
  <si>
    <t>Address</t>
  </si>
  <si>
    <t>If financial statements do not specifically identify the line item(s) that constitute gross receipts, as outlined on page 4 of SBA Form 2483-SD and in SBA's guide on How to Calculate Revenue Reduction and Maximum Loan Amounts Including What Documentation to Provide, the applicant must annotate which line item(s) constitute gross receipts.</t>
  </si>
  <si>
    <t>If more than one quarter qualifies, the applicant must select the quarter with the largest reduction in gross receipts.</t>
  </si>
  <si>
    <t>If the financial statements are not audited, the applicant must sign and date the first page of each financial statement and initial all other pages, attesting to their accuracy.</t>
  </si>
  <si>
    <t>Quarterly financial statements for the applicant borrower and all affiliates must accompany the applicant borrower's application.</t>
  </si>
  <si>
    <r>
      <t xml:space="preserve">1. Complete the following information for the applicant borrower and all affiliated businesses (identified by answering </t>
    </r>
    <r>
      <rPr>
        <b/>
        <sz val="10"/>
        <color theme="1"/>
        <rFont val="Cambria"/>
        <family val="1"/>
      </rPr>
      <t>YES</t>
    </r>
    <r>
      <rPr>
        <sz val="10"/>
        <color theme="1"/>
        <rFont val="Cambria"/>
        <family val="1"/>
      </rPr>
      <t xml:space="preserve"> to question 3 on the Second Draw Application Form).  This form is required for all applications for Second Draw PPP loans.
2. If you have more than four affiliates, please contact your lender for a version that has more records.
3. After completing Addendum A, please review Addendum B for next steps.</t>
    </r>
  </si>
  <si>
    <r>
      <t xml:space="preserve">1. This form calculates automatically using the data entered in Addendum A and must be returned to the lender with the application form.
2. The borrower is only eligible for a second draw PPP loan if the "Employees" column and at least one other column below return </t>
    </r>
    <r>
      <rPr>
        <sz val="10"/>
        <color theme="6" tint="-0.249977111117893"/>
        <rFont val="Cambria"/>
        <family val="1"/>
      </rPr>
      <t>Qualifies</t>
    </r>
    <r>
      <rPr>
        <sz val="10"/>
        <rFont val="Cambria"/>
        <family val="1"/>
      </rPr>
      <t xml:space="preserve">.
3. If the Employees column returns </t>
    </r>
    <r>
      <rPr>
        <b/>
        <sz val="10"/>
        <rFont val="Cambria"/>
        <family val="1"/>
      </rPr>
      <t>Contact FSB</t>
    </r>
    <r>
      <rPr>
        <sz val="10"/>
        <rFont val="Cambria"/>
        <family val="1"/>
      </rPr>
      <t>, please submit this form and SBA Form 2483-SD to your lender for initial review.  An exception may apply</t>
    </r>
    <r>
      <rPr>
        <sz val="10"/>
        <color theme="1"/>
        <rFont val="Cambria"/>
        <family val="1"/>
      </rPr>
      <t>.</t>
    </r>
  </si>
  <si>
    <t>If there are more than two owners of the applicant, list all owners of 20% or more here.</t>
  </si>
  <si>
    <t>Legal and Trade Names of Affiliate</t>
  </si>
  <si>
    <t>(description of relationship, i.e. specified common ownership interest or management)</t>
  </si>
  <si>
    <t>Reference Period</t>
  </si>
  <si>
    <t>Calculation of Loan Amount
SBA PPP Second Draw Borrower Application Form 2483-SD</t>
  </si>
  <si>
    <t>IRS Form 1040 Schedule C - line 31, net profit</t>
  </si>
  <si>
    <t>divided by 12 months</t>
  </si>
  <si>
    <t>Yes</t>
  </si>
  <si>
    <t>Maximum Loan Amount</t>
  </si>
  <si>
    <t>Maximum Allowable Net Profit</t>
  </si>
  <si>
    <t>Does the NAICS code for the applicant borrower begin with 72?</t>
  </si>
  <si>
    <t>multiplier allowed by NAICS code</t>
  </si>
  <si>
    <t>Average Monthly Payroll</t>
  </si>
  <si>
    <t>Maximum Loan Request Amount</t>
  </si>
  <si>
    <t>Required Documentation</t>
  </si>
  <si>
    <t>IRS Form 1040 Schedule C</t>
  </si>
  <si>
    <t>IRS Form 1099-MISC (box 7)</t>
  </si>
  <si>
    <t>IRS Form 1099-K</t>
  </si>
  <si>
    <t>Evidence of operation on February 15, 2020</t>
  </si>
  <si>
    <t>Options include</t>
  </si>
  <si>
    <t>Invoice</t>
  </si>
  <si>
    <t>Bank statement</t>
  </si>
  <si>
    <t>Other book of record</t>
  </si>
  <si>
    <t>Evidence of self-employment in 2019</t>
  </si>
  <si>
    <t>Invoice, bank statement, or other book fo record</t>
  </si>
  <si>
    <t>Line 31 - Net profit</t>
  </si>
  <si>
    <t>Line 14 - Employee benefit programs</t>
  </si>
  <si>
    <t>Line 19 - Pension and profit-sharing plans</t>
  </si>
  <si>
    <t>IRS Form 1040 Schedules 1 and F</t>
  </si>
  <si>
    <t>Line 9 - Gross income</t>
  </si>
  <si>
    <t>Line 15 - Employee benefit programs</t>
  </si>
  <si>
    <t>Line 23 - Pension and profit-sharing plans</t>
  </si>
  <si>
    <t>IRS Form 1065 with K-1s</t>
  </si>
  <si>
    <t>Line 19 - Employee benefit programs</t>
  </si>
  <si>
    <t>Line 18 - Retirement plans, etc.</t>
  </si>
  <si>
    <t>K-1 Box 14a - Self-employment earnings (loss)</t>
  </si>
  <si>
    <t>K-1 Box 12 - Section 170 deduction</t>
  </si>
  <si>
    <t>IRS Form 1120-S</t>
  </si>
  <si>
    <t>Line 18 - Employee benefit program</t>
  </si>
  <si>
    <t>IRS Form 1120</t>
  </si>
  <si>
    <t>IRS Form 990</t>
  </si>
  <si>
    <t>Part IX, Line 9 - Other employee benefits</t>
  </si>
  <si>
    <t>Part IX, Line 8 - Pension plans</t>
  </si>
  <si>
    <t>Wages and Tips</t>
  </si>
  <si>
    <t>IRS Form 941 Q1, line 5c-column 1</t>
  </si>
  <si>
    <t>IRS Form 941 Q2, line 5c-column 1</t>
  </si>
  <si>
    <t>IRS Form 941 Q3, line 5c-column 1</t>
  </si>
  <si>
    <t>IRS Form 941 Q4, line 5c-column 1</t>
  </si>
  <si>
    <t>IRS Form 943, line 4</t>
  </si>
  <si>
    <t>IRS Form 944, line 4c-column 1</t>
  </si>
  <si>
    <t>Employer Contributions for Benefits</t>
  </si>
  <si>
    <t>Health insurance</t>
  </si>
  <si>
    <t>Life insurance</t>
  </si>
  <si>
    <t>Disability insurance</t>
  </si>
  <si>
    <t>Vision insurance</t>
  </si>
  <si>
    <t>Dental insurance</t>
  </si>
  <si>
    <t>Retirement plans</t>
  </si>
  <si>
    <t xml:space="preserve">Other: </t>
  </si>
  <si>
    <t>State Unemployment Insurance Tax</t>
  </si>
  <si>
    <t>Payroll report for whole year - gross wages</t>
  </si>
  <si>
    <t>Deduction for annual wages over $100,000</t>
  </si>
  <si>
    <t>Wisconsin UC-7823-E and UCT-101-E Q1, box 13</t>
  </si>
  <si>
    <t>IRS Form W-3 - Transmittal of W &amp; T, box 5</t>
  </si>
  <si>
    <t>Wisconsin UC-7823-E and UCT-101-E Q2, box 13</t>
  </si>
  <si>
    <t>Wisconsin UC-7823-E and UCT-101-E Q3, box 13</t>
  </si>
  <si>
    <t>Wisconsin UC-7823-E and UCT-101-E Q4, box 13</t>
  </si>
  <si>
    <t>Line 24 - Employee benefit programs*</t>
  </si>
  <si>
    <t>Line 23 - Pension, profit-sharing, etc., plans*</t>
  </si>
  <si>
    <t>*Adjust to calendar year if entity uses a fiscal year</t>
  </si>
  <si>
    <t>IRS Form W-2 - Wage and Tax Statement, box 5</t>
  </si>
  <si>
    <t>Use this sheet to document the figures used to calculate payroll costs.</t>
  </si>
  <si>
    <t>BORROWER</t>
  </si>
  <si>
    <t>AFFILIATE 1</t>
  </si>
  <si>
    <t>AFFILIATE 3</t>
  </si>
  <si>
    <t>AFFILIATE 4</t>
  </si>
  <si>
    <t>AFFILIATE 2</t>
  </si>
  <si>
    <r>
      <t xml:space="preserve">1. This form is required for all applications for Second Draw PPP loans.
2. Complete the first section for the applicant borrower.
3. If question 3 on the application form is answered </t>
    </r>
    <r>
      <rPr>
        <b/>
        <sz val="10"/>
        <color theme="1"/>
        <rFont val="Cambria"/>
        <family val="1"/>
      </rPr>
      <t>YES</t>
    </r>
    <r>
      <rPr>
        <sz val="10"/>
        <color theme="1"/>
        <rFont val="Cambria"/>
        <family val="1"/>
      </rPr>
      <t>, complete one affiliate section for each affiliate.
4. If you have more than four affiliates, please contact your lender for a version that has more records.
5. After completing Addendum A, please review Addendum B for next steps.</t>
    </r>
  </si>
  <si>
    <t>Line 17 - Pension, profit-sharing, etc., plans</t>
  </si>
  <si>
    <t>Addendum A to SBA PPP Second Draw Borrower Application Form 2483-SD
Affiliates and Gross Receipts</t>
  </si>
  <si>
    <t>Addendum B to SBA PPP Second Draw Borrower Application Form 2483-SD
Reduction in Gross Receipts</t>
  </si>
  <si>
    <t>Addendum C to SBA PPP Second Draw Borrower Application Form 2483-SD
Applicant Ownership</t>
  </si>
  <si>
    <t>Addendum D to SBA PPP Second Draw Borrower Application Form 2483-SD
Figures Used in Calculation of Payroll Costs</t>
  </si>
  <si>
    <t>Current as of February 2, 2021</t>
  </si>
  <si>
    <t>Providing an accurate calculation of payroll costs is the responsibility of the borrower.  The borrower attests to the accuracy of those calculations on the Borrower Application Form.  While First State Bank has created this calculator using instructions available in SBA publications, including Interim Final Rules ("IFRs"), Frequently Asked Questions ("FAQs), and various guides to calculating loan amounts, all of which may be updated from time to time, the borrower agrees that First State Bank is not responsible for the accuracy or eligibility of the calculations that result from using this spreadsheet.</t>
  </si>
  <si>
    <t>All documents used in the calculations must be submitted with the application</t>
  </si>
  <si>
    <t>Line 22 - Labor hired</t>
  </si>
  <si>
    <t>Portion of Income for Proprietor</t>
  </si>
  <si>
    <t>Eligble Self-Employment Income</t>
  </si>
  <si>
    <r>
      <t>Portion of Line 15 that is for employees (</t>
    </r>
    <r>
      <rPr>
        <b/>
        <sz val="10.5"/>
        <color theme="1"/>
        <rFont val="Cambria"/>
        <family val="1"/>
      </rPr>
      <t>not</t>
    </r>
    <r>
      <rPr>
        <sz val="10.5"/>
        <color theme="1"/>
        <rFont val="Cambria"/>
        <family val="1"/>
      </rPr>
      <t xml:space="preserve"> for the proprietor)</t>
    </r>
  </si>
  <si>
    <r>
      <t>Portion of Line 23 that is for employees (</t>
    </r>
    <r>
      <rPr>
        <b/>
        <sz val="10.5"/>
        <color theme="1"/>
        <rFont val="Cambria"/>
        <family val="1"/>
      </rPr>
      <t>not</t>
    </r>
    <r>
      <rPr>
        <sz val="10.5"/>
        <color theme="1"/>
        <rFont val="Cambria"/>
        <family val="1"/>
      </rPr>
      <t xml:space="preserve"> for the proprietor)</t>
    </r>
  </si>
  <si>
    <t>Eligble Wages from IRS Form 943 Box 4</t>
  </si>
  <si>
    <r>
      <rPr>
        <b/>
        <sz val="10.5"/>
        <color theme="1"/>
        <rFont val="Cambria"/>
        <family val="1"/>
      </rPr>
      <t>Portion</t>
    </r>
    <r>
      <rPr>
        <sz val="10.5"/>
        <color theme="1"/>
        <rFont val="Cambria"/>
        <family val="1"/>
      </rPr>
      <t xml:space="preserve"> of annual employee salaries over $100,000 </t>
    </r>
  </si>
  <si>
    <t>Total Eligble Payroll Costs</t>
  </si>
  <si>
    <t>Loan Amount</t>
  </si>
  <si>
    <t>Line 7  - Gross Income</t>
  </si>
  <si>
    <t>Line 31 - Net Profit</t>
  </si>
  <si>
    <t>Select Draw</t>
  </si>
  <si>
    <t>Select</t>
  </si>
  <si>
    <t>Select NAICS Code Indicator</t>
  </si>
  <si>
    <t>Line 7 - Gross income</t>
  </si>
  <si>
    <t>Eligible Proprietor Expenses</t>
  </si>
  <si>
    <t>Eligible Wages from 941, Line 5c, Column 1 for Quarter 1</t>
  </si>
  <si>
    <t>Line 26 - Wages (less employment credits)</t>
  </si>
  <si>
    <t>Eligible Wages from 941, Line 5c, Column 1 for Quarter 2</t>
  </si>
  <si>
    <t>Proprietor Expenses</t>
  </si>
  <si>
    <t>Eligible Wages from 941, Line 5c, Column 1 for Quarter 3</t>
  </si>
  <si>
    <t>Eligible Wages from 941, Line 5c, Column 1 for Quarter 4</t>
  </si>
  <si>
    <t>Wisconsin UC-7823-E and UCT-101-E, Box 13 (tax) for Quarter 1</t>
  </si>
  <si>
    <t>Wisconsin UC-7823-E and UCT-101-E, Box 13 (tax) for Quarter 2</t>
  </si>
  <si>
    <t>Wisconsin UC-7823-E and UCT-101-E, Box 13 (tax) for Quarter 3</t>
  </si>
  <si>
    <t>Wisconsin UC-7823-E and UCT-101-E, Box 13 (tax) for Quarter 4</t>
  </si>
  <si>
    <r>
      <t>Portion of Line 14 that is for employees (</t>
    </r>
    <r>
      <rPr>
        <b/>
        <sz val="10.5"/>
        <color theme="1"/>
        <rFont val="Cambria"/>
        <family val="1"/>
      </rPr>
      <t>not</t>
    </r>
    <r>
      <rPr>
        <sz val="10.5"/>
        <color theme="1"/>
        <rFont val="Cambria"/>
        <family val="1"/>
      </rPr>
      <t xml:space="preserve"> for the proprietor)</t>
    </r>
  </si>
  <si>
    <r>
      <t>Portion of Line 19 that is for employees (</t>
    </r>
    <r>
      <rPr>
        <b/>
        <sz val="10.5"/>
        <color theme="1"/>
        <rFont val="Cambria"/>
        <family val="1"/>
      </rPr>
      <t>not</t>
    </r>
    <r>
      <rPr>
        <sz val="10.5"/>
        <color theme="1"/>
        <rFont val="Cambria"/>
        <family val="1"/>
      </rPr>
      <t xml:space="preserve"> for the proprietor)</t>
    </r>
  </si>
  <si>
    <t>Multiplier</t>
  </si>
  <si>
    <t>IRS Form 1065</t>
  </si>
  <si>
    <t>Partner 1 Schedule K-1</t>
  </si>
  <si>
    <t>Box 14A - Self-employment earnings (loss)</t>
  </si>
  <si>
    <t>Box 12 - Section 179 Deduction</t>
  </si>
  <si>
    <t>Unreimbursed Partnership Expenses Claimed</t>
  </si>
  <si>
    <t>Box 20T - Depletion Claimed on Oil and Gas Properties</t>
  </si>
  <si>
    <t>Net Earnings</t>
  </si>
  <si>
    <t>Partner Self-Employment Income</t>
  </si>
  <si>
    <t>Eligible Self-Employment Income for Partner 1</t>
  </si>
  <si>
    <t>Partner 2 Schedule K-1</t>
  </si>
  <si>
    <t>Box 14a - Self-employment earnings (loss)</t>
  </si>
  <si>
    <t>Depletion Claimed on Oil and Gas Properties</t>
  </si>
  <si>
    <t>Eligible Self-Employment Income for Partner 2</t>
  </si>
  <si>
    <t>Partner 3 Schedule K-1</t>
  </si>
  <si>
    <t>Eligible Self-Employment Income for Partner 3</t>
  </si>
  <si>
    <t>Partner 4 Schedule K-1</t>
  </si>
  <si>
    <t>Eligible Self-Employment Income for Partner 4</t>
  </si>
  <si>
    <t>Employee Payroll Costs</t>
  </si>
  <si>
    <t>Eligible Portion of Line 19 - Employee benefit programs</t>
  </si>
  <si>
    <t>Eligible Portion of Line 18 - Retirement plans, etc.</t>
  </si>
  <si>
    <t>Total Eligible Employee Costs</t>
  </si>
  <si>
    <t>Total Eligbile Payroll Costs</t>
  </si>
  <si>
    <t>Eligible Portion of Line 18 - Employee Benefit Program</t>
  </si>
  <si>
    <t>Eligible Portion of Line 17 -  Pension, Profit-Sharing, etc., Plans</t>
  </si>
  <si>
    <r>
      <rPr>
        <b/>
        <sz val="10.5"/>
        <color theme="1"/>
        <rFont val="Cambria"/>
        <family val="1"/>
      </rPr>
      <t>Portion</t>
    </r>
    <r>
      <rPr>
        <sz val="10.5"/>
        <color theme="1"/>
        <rFont val="Cambria"/>
        <family val="1"/>
      </rPr>
      <t xml:space="preserve"> of annual salaries over $100,000 </t>
    </r>
  </si>
  <si>
    <t>Eligible Portion of Line 24 - Employee Benefit Program</t>
  </si>
  <si>
    <t>Eligible Portion of Line 23 -  Pension, Profit-Sharing, etc., Plans</t>
  </si>
  <si>
    <t>IRS Form 990 Part IX</t>
  </si>
  <si>
    <t>Eligible Portion of Line 9 - Employee Benefit Program</t>
  </si>
  <si>
    <t>Eligible Portion of Line 8 -  Pension, Profit-Sharing, etc., Plans</t>
  </si>
  <si>
    <t>Make Selection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</si>
</sst>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4" x14ac:knownFonts="1">
    <font>
      <sz val="11"/>
      <color theme="1"/>
      <name val="Calibri"/>
      <family val="2"/>
      <scheme val="minor"/>
    </font>
    <font>
      <sz val="11"/>
      <color theme="1"/>
      <name val="Calibri"/>
      <family val="2"/>
      <scheme val="minor"/>
    </font>
    <font>
      <b/>
      <sz val="11"/>
      <color theme="1"/>
      <name val="Cambria"/>
      <family val="1"/>
    </font>
    <font>
      <sz val="8"/>
      <name val="Calibri"/>
      <family val="2"/>
      <scheme val="minor"/>
    </font>
    <font>
      <sz val="11"/>
      <color theme="1"/>
      <name val="Cambria"/>
      <family val="1"/>
    </font>
    <font>
      <sz val="10"/>
      <color theme="1"/>
      <name val="Cambria"/>
      <family val="1"/>
    </font>
    <font>
      <b/>
      <sz val="10"/>
      <color theme="1"/>
      <name val="Cambria"/>
      <family val="1"/>
    </font>
    <font>
      <sz val="10"/>
      <color theme="6" tint="-0.249977111117893"/>
      <name val="Cambria"/>
      <family val="1"/>
    </font>
    <font>
      <sz val="10"/>
      <name val="Cambria"/>
      <family val="1"/>
    </font>
    <font>
      <b/>
      <sz val="10"/>
      <name val="Cambria"/>
      <family val="1"/>
    </font>
    <font>
      <i/>
      <sz val="11"/>
      <color theme="1"/>
      <name val="Cambria"/>
      <family val="1"/>
    </font>
    <font>
      <b/>
      <sz val="10.5"/>
      <color theme="1"/>
      <name val="Cambria"/>
      <family val="1"/>
    </font>
    <font>
      <sz val="10.5"/>
      <color theme="1"/>
      <name val="Cambria"/>
      <family val="1"/>
    </font>
    <font>
      <sz val="9"/>
      <color theme="1" tint="0.499984740745262"/>
      <name val="Cambria"/>
      <family val="1"/>
    </font>
  </fonts>
  <fills count="7">
    <fill>
      <patternFill patternType="none"/>
    </fill>
    <fill>
      <patternFill patternType="gray125"/>
    </fill>
    <fill>
      <patternFill patternType="solid">
        <fgColor theme="6" tint="0.59999389629810485"/>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6" tint="0.39997558519241921"/>
        <bgColor indexed="64"/>
      </patternFill>
    </fill>
    <fill>
      <patternFill patternType="solid">
        <fgColor theme="0" tint="-0.249977111117893"/>
        <bgColor indexed="64"/>
      </patternFill>
    </fill>
  </fills>
  <borders count="16">
    <border>
      <left/>
      <right/>
      <top/>
      <bottom/>
      <diagonal/>
    </border>
    <border>
      <left/>
      <right/>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right/>
      <top style="thin">
        <color indexed="64"/>
      </top>
      <bottom style="thin">
        <color indexed="64"/>
      </bottom>
      <diagonal/>
    </border>
    <border>
      <left/>
      <right/>
      <top style="thin">
        <color indexed="64"/>
      </top>
      <bottom style="double">
        <color indexed="64"/>
      </bottom>
      <diagonal/>
    </border>
  </borders>
  <cellStyleXfs count="2">
    <xf numFmtId="0" fontId="0" fillId="0" borderId="0"/>
    <xf numFmtId="9" fontId="1" fillId="0" borderId="0" applyFont="0" applyFill="0" applyBorder="0" applyAlignment="0" applyProtection="0"/>
  </cellStyleXfs>
  <cellXfs count="95">
    <xf numFmtId="0" fontId="0" fillId="0" borderId="0" xfId="0"/>
    <xf numFmtId="0" fontId="2" fillId="0" borderId="0" xfId="0" applyFont="1" applyAlignment="1">
      <alignment vertical="center"/>
    </xf>
    <xf numFmtId="0" fontId="4" fillId="0" borderId="0" xfId="0" applyFont="1"/>
    <xf numFmtId="0" fontId="2" fillId="0" borderId="1" xfId="0" applyFont="1" applyBorder="1"/>
    <xf numFmtId="0" fontId="2" fillId="0" borderId="1" xfId="0" applyFont="1" applyBorder="1" applyAlignment="1">
      <alignment horizontal="center"/>
    </xf>
    <xf numFmtId="0" fontId="2" fillId="0" borderId="0" xfId="0" applyFont="1"/>
    <xf numFmtId="44" fontId="4" fillId="0" borderId="0" xfId="0" applyNumberFormat="1" applyFont="1"/>
    <xf numFmtId="44" fontId="2" fillId="0" borderId="0" xfId="0" applyNumberFormat="1" applyFont="1"/>
    <xf numFmtId="44" fontId="4" fillId="0" borderId="1" xfId="0" applyNumberFormat="1" applyFont="1" applyBorder="1"/>
    <xf numFmtId="9" fontId="4" fillId="0" borderId="0" xfId="1" applyNumberFormat="1" applyFont="1"/>
    <xf numFmtId="0" fontId="2" fillId="0" borderId="3" xfId="0" applyFont="1" applyBorder="1"/>
    <xf numFmtId="0" fontId="2" fillId="0" borderId="4" xfId="0" applyFont="1" applyBorder="1" applyAlignment="1">
      <alignment horizontal="center"/>
    </xf>
    <xf numFmtId="0" fontId="2" fillId="0" borderId="0" xfId="0" applyFont="1" applyBorder="1"/>
    <xf numFmtId="0" fontId="2" fillId="0" borderId="0" xfId="0" applyFont="1" applyBorder="1" applyAlignment="1">
      <alignment horizontal="center"/>
    </xf>
    <xf numFmtId="0" fontId="5" fillId="0" borderId="1" xfId="0" applyFont="1" applyBorder="1"/>
    <xf numFmtId="0" fontId="6" fillId="0" borderId="0" xfId="0" applyFont="1" applyBorder="1"/>
    <xf numFmtId="0" fontId="5" fillId="0" borderId="0" xfId="0" applyFont="1"/>
    <xf numFmtId="44" fontId="5" fillId="0" borderId="0" xfId="0" applyNumberFormat="1" applyFont="1"/>
    <xf numFmtId="0" fontId="6" fillId="0" borderId="0" xfId="0" applyFont="1" applyFill="1" applyBorder="1"/>
    <xf numFmtId="0" fontId="6" fillId="0" borderId="1" xfId="0" applyFont="1" applyFill="1" applyBorder="1"/>
    <xf numFmtId="44" fontId="5" fillId="0" borderId="1" xfId="0" applyNumberFormat="1" applyFont="1" applyBorder="1"/>
    <xf numFmtId="0" fontId="6" fillId="0" borderId="2" xfId="0" applyFont="1" applyBorder="1"/>
    <xf numFmtId="0" fontId="6" fillId="0" borderId="0" xfId="0" applyFont="1" applyBorder="1" applyAlignment="1">
      <alignment vertical="top" wrapText="1"/>
    </xf>
    <xf numFmtId="44" fontId="5" fillId="0" borderId="0" xfId="0" applyNumberFormat="1" applyFont="1" applyProtection="1">
      <protection locked="0"/>
    </xf>
    <xf numFmtId="44" fontId="5" fillId="0" borderId="1" xfId="0" applyNumberFormat="1" applyFont="1" applyBorder="1" applyProtection="1">
      <protection locked="0"/>
    </xf>
    <xf numFmtId="44" fontId="5" fillId="0" borderId="0" xfId="0" applyNumberFormat="1" applyFont="1" applyFill="1" applyProtection="1">
      <protection locked="0"/>
    </xf>
    <xf numFmtId="44" fontId="5" fillId="0" borderId="0" xfId="0" applyNumberFormat="1" applyFont="1" applyFill="1"/>
    <xf numFmtId="0" fontId="5" fillId="0" borderId="0" xfId="0" applyFont="1" applyFill="1"/>
    <xf numFmtId="44" fontId="5" fillId="0" borderId="1" xfId="0" applyNumberFormat="1" applyFont="1" applyFill="1" applyBorder="1"/>
    <xf numFmtId="0" fontId="5" fillId="0" borderId="1" xfId="0" applyFont="1" applyFill="1" applyBorder="1"/>
    <xf numFmtId="1" fontId="2" fillId="0" borderId="0" xfId="0" applyNumberFormat="1" applyFont="1"/>
    <xf numFmtId="1" fontId="2" fillId="0" borderId="1" xfId="0" applyNumberFormat="1" applyFont="1" applyBorder="1"/>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4" fillId="0" borderId="8" xfId="0" applyFont="1" applyBorder="1" applyProtection="1">
      <protection locked="0"/>
    </xf>
    <xf numFmtId="0" fontId="4" fillId="0" borderId="9" xfId="0" applyFont="1" applyBorder="1" applyProtection="1">
      <protection locked="0"/>
    </xf>
    <xf numFmtId="0" fontId="4" fillId="0" borderId="10" xfId="0" applyFont="1" applyBorder="1" applyProtection="1">
      <protection locked="0"/>
    </xf>
    <xf numFmtId="0" fontId="4" fillId="0" borderId="11" xfId="0" applyFont="1" applyBorder="1" applyProtection="1">
      <protection locked="0"/>
    </xf>
    <xf numFmtId="0" fontId="4" fillId="0" borderId="12" xfId="0" applyFont="1" applyBorder="1" applyProtection="1">
      <protection locked="0"/>
    </xf>
    <xf numFmtId="0" fontId="4" fillId="0" borderId="13" xfId="0" applyFont="1" applyBorder="1" applyProtection="1">
      <protection locked="0"/>
    </xf>
    <xf numFmtId="0" fontId="2" fillId="0" borderId="4" xfId="0" quotePrefix="1" applyFont="1" applyBorder="1" applyAlignment="1">
      <alignment horizontal="center"/>
    </xf>
    <xf numFmtId="0" fontId="6" fillId="0" borderId="0" xfId="0" applyFont="1"/>
    <xf numFmtId="0" fontId="6" fillId="0" borderId="0" xfId="0" applyFont="1" applyBorder="1" applyAlignment="1"/>
    <xf numFmtId="0" fontId="2" fillId="0" borderId="0" xfId="0" applyFont="1" applyAlignment="1">
      <alignment vertical="center" wrapText="1"/>
    </xf>
    <xf numFmtId="0" fontId="5" fillId="0" borderId="0" xfId="0" quotePrefix="1" applyFont="1" applyAlignment="1">
      <alignment wrapText="1"/>
    </xf>
    <xf numFmtId="0" fontId="10" fillId="0" borderId="0" xfId="0" applyFont="1"/>
    <xf numFmtId="44" fontId="4" fillId="0" borderId="0" xfId="0" applyNumberFormat="1" applyFont="1" applyBorder="1"/>
    <xf numFmtId="0" fontId="4" fillId="0" borderId="0" xfId="0" applyFont="1" applyAlignment="1">
      <alignment horizontal="right"/>
    </xf>
    <xf numFmtId="0" fontId="4" fillId="2" borderId="0" xfId="0" applyFont="1" applyFill="1"/>
    <xf numFmtId="44" fontId="4" fillId="2" borderId="0" xfId="0" applyNumberFormat="1" applyFont="1" applyFill="1"/>
    <xf numFmtId="0" fontId="12" fillId="0" borderId="0" xfId="0" applyFont="1"/>
    <xf numFmtId="44" fontId="12" fillId="3" borderId="0" xfId="0" applyNumberFormat="1" applyFont="1" applyFill="1"/>
    <xf numFmtId="0" fontId="12" fillId="3" borderId="0" xfId="0" applyFont="1" applyFill="1"/>
    <xf numFmtId="44" fontId="12" fillId="0" borderId="0" xfId="0" applyNumberFormat="1" applyFont="1"/>
    <xf numFmtId="44" fontId="12" fillId="0" borderId="0" xfId="0" applyNumberFormat="1" applyFont="1" applyProtection="1">
      <protection locked="0"/>
    </xf>
    <xf numFmtId="0" fontId="13" fillId="0" borderId="0" xfId="0" applyFont="1"/>
    <xf numFmtId="0" fontId="4" fillId="0" borderId="0" xfId="0" applyFont="1" applyProtection="1"/>
    <xf numFmtId="0" fontId="12" fillId="0" borderId="0" xfId="0" applyFont="1" applyAlignment="1">
      <alignment horizontal="left"/>
    </xf>
    <xf numFmtId="0" fontId="11" fillId="0" borderId="0" xfId="0" applyFont="1" applyAlignment="1" applyProtection="1">
      <alignment horizontal="left"/>
      <protection locked="0"/>
    </xf>
    <xf numFmtId="0" fontId="11" fillId="0" borderId="0" xfId="0" applyFont="1" applyAlignment="1">
      <alignment horizontal="left"/>
    </xf>
    <xf numFmtId="44" fontId="12" fillId="5" borderId="0" xfId="0" applyNumberFormat="1" applyFont="1" applyFill="1" applyProtection="1">
      <protection locked="0"/>
    </xf>
    <xf numFmtId="44" fontId="12" fillId="5" borderId="1" xfId="0" applyNumberFormat="1" applyFont="1" applyFill="1" applyBorder="1" applyProtection="1">
      <protection locked="0"/>
    </xf>
    <xf numFmtId="44" fontId="12" fillId="0" borderId="14" xfId="0" applyNumberFormat="1" applyFont="1" applyBorder="1"/>
    <xf numFmtId="44" fontId="11" fillId="0" borderId="0" xfId="0" applyNumberFormat="1" applyFont="1"/>
    <xf numFmtId="44" fontId="11" fillId="0" borderId="15" xfId="0" applyNumberFormat="1" applyFont="1" applyBorder="1"/>
    <xf numFmtId="0" fontId="12" fillId="5" borderId="0" xfId="0" applyFont="1" applyFill="1" applyProtection="1">
      <protection locked="0"/>
    </xf>
    <xf numFmtId="164" fontId="12" fillId="0" borderId="1" xfId="0" applyNumberFormat="1" applyFont="1" applyBorder="1"/>
    <xf numFmtId="0" fontId="12" fillId="0" borderId="0" xfId="0" applyFont="1" applyAlignment="1">
      <alignment wrapText="1"/>
    </xf>
    <xf numFmtId="0" fontId="5" fillId="0" borderId="0" xfId="0" applyFont="1" applyBorder="1" applyAlignment="1" applyProtection="1">
      <alignment horizontal="left"/>
      <protection locked="0"/>
    </xf>
    <xf numFmtId="0" fontId="5" fillId="0" borderId="0" xfId="0" applyFont="1" applyBorder="1" applyAlignment="1" applyProtection="1">
      <alignment horizontal="left" wrapText="1"/>
      <protection locked="0"/>
    </xf>
    <xf numFmtId="0" fontId="5" fillId="0" borderId="2" xfId="0" applyFont="1" applyBorder="1" applyAlignment="1" applyProtection="1">
      <alignment horizontal="left"/>
      <protection locked="0"/>
    </xf>
    <xf numFmtId="0" fontId="5" fillId="0" borderId="0" xfId="0" applyFont="1" applyFill="1" applyBorder="1" applyAlignment="1" applyProtection="1">
      <alignment horizontal="left"/>
      <protection locked="0"/>
    </xf>
    <xf numFmtId="0" fontId="2" fillId="0" borderId="0" xfId="0" applyFont="1" applyAlignment="1">
      <alignment horizontal="center" vertical="center" wrapText="1"/>
    </xf>
    <xf numFmtId="0" fontId="2" fillId="3" borderId="2" xfId="0" applyFont="1" applyFill="1" applyBorder="1" applyAlignment="1">
      <alignment horizontal="center" vertical="center" textRotation="90"/>
    </xf>
    <xf numFmtId="0" fontId="2" fillId="3" borderId="0" xfId="0" applyFont="1" applyFill="1" applyBorder="1" applyAlignment="1">
      <alignment horizontal="center" vertical="center" textRotation="90"/>
    </xf>
    <xf numFmtId="0" fontId="2" fillId="3" borderId="1" xfId="0" applyFont="1" applyFill="1" applyBorder="1" applyAlignment="1">
      <alignment horizontal="center" vertical="center" textRotation="90"/>
    </xf>
    <xf numFmtId="0" fontId="5" fillId="0" borderId="0" xfId="0" quotePrefix="1" applyFont="1" applyAlignment="1">
      <alignment horizontal="left" wrapText="1"/>
    </xf>
    <xf numFmtId="0" fontId="4" fillId="0" borderId="0" xfId="0" applyFont="1" applyAlignment="1">
      <alignment horizontal="center"/>
    </xf>
    <xf numFmtId="0" fontId="4" fillId="0" borderId="1" xfId="0" applyFont="1" applyBorder="1" applyAlignment="1">
      <alignment horizontal="center"/>
    </xf>
    <xf numFmtId="0" fontId="2" fillId="4" borderId="2" xfId="0" applyFont="1" applyFill="1" applyBorder="1" applyAlignment="1">
      <alignment horizontal="center" vertical="center" textRotation="90"/>
    </xf>
    <xf numFmtId="0" fontId="2" fillId="4" borderId="0" xfId="0" applyFont="1" applyFill="1" applyBorder="1" applyAlignment="1">
      <alignment horizontal="center" vertical="center" textRotation="90"/>
    </xf>
    <xf numFmtId="0" fontId="2" fillId="4" borderId="1" xfId="0" applyFont="1" applyFill="1" applyBorder="1" applyAlignment="1">
      <alignment horizontal="center" vertical="center" textRotation="90"/>
    </xf>
    <xf numFmtId="0" fontId="2" fillId="0" borderId="2" xfId="0" applyFont="1" applyBorder="1" applyAlignment="1">
      <alignment horizontal="center" vertical="center" textRotation="90"/>
    </xf>
    <xf numFmtId="0" fontId="2" fillId="0" borderId="0" xfId="0" applyFont="1" applyBorder="1" applyAlignment="1">
      <alignment horizontal="center" vertical="center" textRotation="90"/>
    </xf>
    <xf numFmtId="0" fontId="2" fillId="0" borderId="1" xfId="0" applyFont="1" applyBorder="1" applyAlignment="1">
      <alignment horizontal="center" vertical="center" textRotation="90"/>
    </xf>
    <xf numFmtId="0" fontId="5" fillId="0" borderId="0" xfId="0" applyFont="1" applyAlignment="1">
      <alignment horizontal="left" wrapText="1"/>
    </xf>
    <xf numFmtId="0" fontId="11" fillId="3" borderId="0" xfId="0" applyFont="1" applyFill="1" applyAlignment="1">
      <alignment horizontal="left"/>
    </xf>
    <xf numFmtId="0" fontId="12" fillId="0" borderId="0" xfId="0" applyFont="1" applyAlignment="1">
      <alignment horizontal="left" wrapText="1"/>
    </xf>
    <xf numFmtId="0" fontId="11" fillId="5" borderId="0" xfId="0" applyFont="1" applyFill="1" applyAlignment="1">
      <alignment horizontal="center"/>
    </xf>
    <xf numFmtId="0" fontId="11" fillId="6" borderId="0" xfId="0" applyFont="1" applyFill="1" applyAlignment="1">
      <alignment horizontal="center"/>
    </xf>
    <xf numFmtId="0" fontId="5" fillId="0" borderId="0" xfId="0" quotePrefix="1" applyFont="1" applyAlignment="1">
      <alignment horizontal="center" wrapText="1"/>
    </xf>
    <xf numFmtId="0" fontId="12" fillId="0" borderId="0" xfId="0" applyFont="1" applyAlignment="1">
      <alignment horizontal="left"/>
    </xf>
    <xf numFmtId="44" fontId="12" fillId="0" borderId="0" xfId="0" applyNumberFormat="1" applyFont="1" applyAlignment="1">
      <alignment horizontal="center" wrapText="1"/>
    </xf>
    <xf numFmtId="0" fontId="5" fillId="0" borderId="2" xfId="0" applyFont="1" applyFill="1" applyBorder="1" applyAlignment="1" applyProtection="1">
      <alignment horizontal="left"/>
      <protection locked="0"/>
    </xf>
  </cellXfs>
  <cellStyles count="2">
    <cellStyle name="Normal" xfId="0" builtinId="0"/>
    <cellStyle name="Percent" xfId="1" builtinId="5"/>
  </cellStyles>
  <dxfs count="34">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rgb="FFFF0000"/>
      </font>
    </dxf>
    <dxf>
      <font>
        <color rgb="FFFF0000"/>
      </font>
    </dxf>
    <dxf>
      <font>
        <color rgb="FFFF0000"/>
      </font>
      <fill>
        <patternFill patternType="none">
          <bgColor auto="1"/>
        </patternFill>
      </fill>
    </dxf>
    <dxf>
      <fill>
        <patternFill>
          <bgColor theme="6"/>
        </patternFill>
      </fill>
    </dxf>
  </dxfs>
  <tableStyles count="0" defaultTableStyle="TableStyleMedium2" defaultPivotStyle="PivotStyleLight16"/>
  <colors>
    <mruColors>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6.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1" Type="http://schemas.openxmlformats.org/officeDocument/2006/relationships/image" Target="../media/image5.jpeg"/></Relationships>
</file>

<file path=xl/drawings/_rels/drawing8.xml.rels><?xml version="1.0" encoding="UTF-8" standalone="yes"?>
<Relationships xmlns="http://schemas.openxmlformats.org/package/2006/relationships"><Relationship Id="rId1" Type="http://schemas.openxmlformats.org/officeDocument/2006/relationships/image" Target="../media/image5.jpeg"/></Relationships>
</file>

<file path=xl/drawings/_rels/drawing9.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548023</xdr:colOff>
      <xdr:row>1</xdr:row>
      <xdr:rowOff>66675</xdr:rowOff>
    </xdr:to>
    <xdr:pic>
      <xdr:nvPicPr>
        <xdr:cNvPr id="2" name="Picture 1">
          <a:extLst>
            <a:ext uri="{FF2B5EF4-FFF2-40B4-BE49-F238E27FC236}">
              <a16:creationId xmlns:a16="http://schemas.microsoft.com/office/drawing/2014/main" id="{7A5B094D-06DC-40E2-B778-E68F8015410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2395" b="22136"/>
        <a:stretch/>
      </xdr:blipFill>
      <xdr:spPr>
        <a:xfrm>
          <a:off x="0" y="0"/>
          <a:ext cx="814723" cy="4572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7</xdr:col>
      <xdr:colOff>933450</xdr:colOff>
      <xdr:row>51</xdr:row>
      <xdr:rowOff>9525</xdr:rowOff>
    </xdr:from>
    <xdr:ext cx="805198" cy="457200"/>
    <xdr:pic>
      <xdr:nvPicPr>
        <xdr:cNvPr id="2" name="Picture 1">
          <a:extLst>
            <a:ext uri="{FF2B5EF4-FFF2-40B4-BE49-F238E27FC236}">
              <a16:creationId xmlns:a16="http://schemas.microsoft.com/office/drawing/2014/main" id="{7A93E52B-7927-461B-BA88-952CD5F7174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2395" b="22136"/>
        <a:stretch/>
      </xdr:blipFill>
      <xdr:spPr>
        <a:xfrm>
          <a:off x="5648325" y="8953500"/>
          <a:ext cx="805198" cy="457200"/>
        </a:xfrm>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twoCellAnchor editAs="oneCell">
    <xdr:from>
      <xdr:col>2</xdr:col>
      <xdr:colOff>581025</xdr:colOff>
      <xdr:row>22</xdr:row>
      <xdr:rowOff>76200</xdr:rowOff>
    </xdr:from>
    <xdr:to>
      <xdr:col>4</xdr:col>
      <xdr:colOff>90823</xdr:colOff>
      <xdr:row>24</xdr:row>
      <xdr:rowOff>171450</xdr:rowOff>
    </xdr:to>
    <xdr:pic>
      <xdr:nvPicPr>
        <xdr:cNvPr id="2" name="Picture 1">
          <a:extLst>
            <a:ext uri="{FF2B5EF4-FFF2-40B4-BE49-F238E27FC236}">
              <a16:creationId xmlns:a16="http://schemas.microsoft.com/office/drawing/2014/main" id="{283E212D-7AA1-4372-86C2-95A9D273F382}"/>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2395" b="22136"/>
        <a:stretch/>
      </xdr:blipFill>
      <xdr:spPr>
        <a:xfrm>
          <a:off x="4143375" y="5267325"/>
          <a:ext cx="805198" cy="4572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5</xdr:col>
      <xdr:colOff>657225</xdr:colOff>
      <xdr:row>26</xdr:row>
      <xdr:rowOff>76200</xdr:rowOff>
    </xdr:from>
    <xdr:to>
      <xdr:col>6</xdr:col>
      <xdr:colOff>262273</xdr:colOff>
      <xdr:row>28</xdr:row>
      <xdr:rowOff>171450</xdr:rowOff>
    </xdr:to>
    <xdr:pic>
      <xdr:nvPicPr>
        <xdr:cNvPr id="2" name="Picture 1">
          <a:extLst>
            <a:ext uri="{FF2B5EF4-FFF2-40B4-BE49-F238E27FC236}">
              <a16:creationId xmlns:a16="http://schemas.microsoft.com/office/drawing/2014/main" id="{87180156-1368-40DD-8830-812ED171993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2395" b="22136"/>
        <a:stretch/>
      </xdr:blipFill>
      <xdr:spPr>
        <a:xfrm>
          <a:off x="6019800" y="5448300"/>
          <a:ext cx="814723" cy="457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333375</xdr:colOff>
      <xdr:row>36</xdr:row>
      <xdr:rowOff>47625</xdr:rowOff>
    </xdr:from>
    <xdr:to>
      <xdr:col>5</xdr:col>
      <xdr:colOff>1157623</xdr:colOff>
      <xdr:row>38</xdr:row>
      <xdr:rowOff>142875</xdr:rowOff>
    </xdr:to>
    <xdr:pic>
      <xdr:nvPicPr>
        <xdr:cNvPr id="4" name="Picture 3">
          <a:extLst>
            <a:ext uri="{FF2B5EF4-FFF2-40B4-BE49-F238E27FC236}">
              <a16:creationId xmlns:a16="http://schemas.microsoft.com/office/drawing/2014/main" id="{601EAA99-CFF7-4445-9A56-1952D3C93B8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2395" b="22136"/>
        <a:stretch/>
      </xdr:blipFill>
      <xdr:spPr>
        <a:xfrm>
          <a:off x="8658225" y="7048500"/>
          <a:ext cx="824248" cy="4572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2133600</xdr:colOff>
      <xdr:row>35</xdr:row>
      <xdr:rowOff>66675</xdr:rowOff>
    </xdr:from>
    <xdr:to>
      <xdr:col>4</xdr:col>
      <xdr:colOff>2957848</xdr:colOff>
      <xdr:row>37</xdr:row>
      <xdr:rowOff>161925</xdr:rowOff>
    </xdr:to>
    <xdr:pic>
      <xdr:nvPicPr>
        <xdr:cNvPr id="2" name="Picture 1">
          <a:extLst>
            <a:ext uri="{FF2B5EF4-FFF2-40B4-BE49-F238E27FC236}">
              <a16:creationId xmlns:a16="http://schemas.microsoft.com/office/drawing/2014/main" id="{5FF01AE7-2EAE-4940-AFCA-E9BE37F29879}"/>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2395" b="22136"/>
        <a:stretch/>
      </xdr:blipFill>
      <xdr:spPr>
        <a:xfrm>
          <a:off x="8286750" y="6610350"/>
          <a:ext cx="824248" cy="4572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33655</xdr:colOff>
      <xdr:row>20</xdr:row>
      <xdr:rowOff>66676</xdr:rowOff>
    </xdr:from>
    <xdr:to>
      <xdr:col>3</xdr:col>
      <xdr:colOff>1270</xdr:colOff>
      <xdr:row>22</xdr:row>
      <xdr:rowOff>183625</xdr:rowOff>
    </xdr:to>
    <xdr:pic>
      <xdr:nvPicPr>
        <xdr:cNvPr id="2" name="Picture 1">
          <a:extLst>
            <a:ext uri="{FF2B5EF4-FFF2-40B4-BE49-F238E27FC236}">
              <a16:creationId xmlns:a16="http://schemas.microsoft.com/office/drawing/2014/main" id="{DA52E9B9-200D-4A22-ABEA-633E0C51506F}"/>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2397" b="22394"/>
        <a:stretch/>
      </xdr:blipFill>
      <xdr:spPr>
        <a:xfrm>
          <a:off x="4443730" y="4714876"/>
          <a:ext cx="977265" cy="50747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38100</xdr:colOff>
      <xdr:row>32</xdr:row>
      <xdr:rowOff>114300</xdr:rowOff>
    </xdr:from>
    <xdr:to>
      <xdr:col>2</xdr:col>
      <xdr:colOff>1005840</xdr:colOff>
      <xdr:row>35</xdr:row>
      <xdr:rowOff>40749</xdr:rowOff>
    </xdr:to>
    <xdr:pic>
      <xdr:nvPicPr>
        <xdr:cNvPr id="2" name="Picture 1">
          <a:extLst>
            <a:ext uri="{FF2B5EF4-FFF2-40B4-BE49-F238E27FC236}">
              <a16:creationId xmlns:a16="http://schemas.microsoft.com/office/drawing/2014/main" id="{B341CA43-ED11-4771-9B6A-253008459158}"/>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2397" b="22394"/>
        <a:stretch/>
      </xdr:blipFill>
      <xdr:spPr>
        <a:xfrm>
          <a:off x="4448175" y="6305550"/>
          <a:ext cx="967740" cy="507474"/>
        </a:xfrm>
        <a:prstGeom prst="rect">
          <a:avLst/>
        </a:prstGeom>
      </xdr:spPr>
    </xdr:pic>
    <xdr:clientData/>
  </xdr:twoCellAnchor>
  <xdr:twoCellAnchor editAs="oneCell">
    <xdr:from>
      <xdr:col>5</xdr:col>
      <xdr:colOff>38100</xdr:colOff>
      <xdr:row>28</xdr:row>
      <xdr:rowOff>47625</xdr:rowOff>
    </xdr:from>
    <xdr:to>
      <xdr:col>5</xdr:col>
      <xdr:colOff>1005840</xdr:colOff>
      <xdr:row>30</xdr:row>
      <xdr:rowOff>164574</xdr:rowOff>
    </xdr:to>
    <xdr:pic>
      <xdr:nvPicPr>
        <xdr:cNvPr id="3" name="Picture 2">
          <a:extLst>
            <a:ext uri="{FF2B5EF4-FFF2-40B4-BE49-F238E27FC236}">
              <a16:creationId xmlns:a16="http://schemas.microsoft.com/office/drawing/2014/main" id="{9BE75F8A-5310-42BA-B414-30CC7E9702A3}"/>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2397" b="22394"/>
        <a:stretch/>
      </xdr:blipFill>
      <xdr:spPr>
        <a:xfrm>
          <a:off x="9867900" y="5457825"/>
          <a:ext cx="967740" cy="50747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19050</xdr:colOff>
      <xdr:row>62</xdr:row>
      <xdr:rowOff>47625</xdr:rowOff>
    </xdr:from>
    <xdr:to>
      <xdr:col>3</xdr:col>
      <xdr:colOff>986790</xdr:colOff>
      <xdr:row>64</xdr:row>
      <xdr:rowOff>164574</xdr:rowOff>
    </xdr:to>
    <xdr:pic>
      <xdr:nvPicPr>
        <xdr:cNvPr id="2" name="Picture 1">
          <a:extLst>
            <a:ext uri="{FF2B5EF4-FFF2-40B4-BE49-F238E27FC236}">
              <a16:creationId xmlns:a16="http://schemas.microsoft.com/office/drawing/2014/main" id="{481AD110-C82F-4F4C-8AED-24686D52896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2397" b="22394"/>
        <a:stretch/>
      </xdr:blipFill>
      <xdr:spPr>
        <a:xfrm>
          <a:off x="5438775" y="12630150"/>
          <a:ext cx="967740" cy="50747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38100</xdr:colOff>
      <xdr:row>25</xdr:row>
      <xdr:rowOff>114300</xdr:rowOff>
    </xdr:from>
    <xdr:to>
      <xdr:col>2</xdr:col>
      <xdr:colOff>1005840</xdr:colOff>
      <xdr:row>28</xdr:row>
      <xdr:rowOff>40749</xdr:rowOff>
    </xdr:to>
    <xdr:pic>
      <xdr:nvPicPr>
        <xdr:cNvPr id="2" name="Picture 1">
          <a:extLst>
            <a:ext uri="{FF2B5EF4-FFF2-40B4-BE49-F238E27FC236}">
              <a16:creationId xmlns:a16="http://schemas.microsoft.com/office/drawing/2014/main" id="{2F594711-825D-4DFF-BE7B-DDB8CC9513AD}"/>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2397" b="22394"/>
        <a:stretch/>
      </xdr:blipFill>
      <xdr:spPr>
        <a:xfrm>
          <a:off x="4448175" y="5762625"/>
          <a:ext cx="967740" cy="50747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38100</xdr:colOff>
      <xdr:row>25</xdr:row>
      <xdr:rowOff>114300</xdr:rowOff>
    </xdr:from>
    <xdr:to>
      <xdr:col>2</xdr:col>
      <xdr:colOff>1005840</xdr:colOff>
      <xdr:row>28</xdr:row>
      <xdr:rowOff>40749</xdr:rowOff>
    </xdr:to>
    <xdr:pic>
      <xdr:nvPicPr>
        <xdr:cNvPr id="2" name="Picture 1">
          <a:extLst>
            <a:ext uri="{FF2B5EF4-FFF2-40B4-BE49-F238E27FC236}">
              <a16:creationId xmlns:a16="http://schemas.microsoft.com/office/drawing/2014/main" id="{AED17829-FF79-4DA8-BB4E-AA565777A549}"/>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2397" b="22394"/>
        <a:stretch/>
      </xdr:blipFill>
      <xdr:spPr>
        <a:xfrm>
          <a:off x="4448175" y="5762625"/>
          <a:ext cx="967740" cy="50747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38100</xdr:colOff>
      <xdr:row>25</xdr:row>
      <xdr:rowOff>114300</xdr:rowOff>
    </xdr:from>
    <xdr:to>
      <xdr:col>2</xdr:col>
      <xdr:colOff>1005840</xdr:colOff>
      <xdr:row>28</xdr:row>
      <xdr:rowOff>40749</xdr:rowOff>
    </xdr:to>
    <xdr:pic>
      <xdr:nvPicPr>
        <xdr:cNvPr id="2" name="Picture 1">
          <a:extLst>
            <a:ext uri="{FF2B5EF4-FFF2-40B4-BE49-F238E27FC236}">
              <a16:creationId xmlns:a16="http://schemas.microsoft.com/office/drawing/2014/main" id="{5D37D3F0-821D-4617-8E80-7496833B052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2397" b="22394"/>
        <a:stretch/>
      </xdr:blipFill>
      <xdr:spPr>
        <a:xfrm>
          <a:off x="4448175" y="5762625"/>
          <a:ext cx="967740" cy="507474"/>
        </a:xfrm>
        <a:prstGeom prst="rect">
          <a:avLst/>
        </a:prstGeom>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57C829-9523-4BEE-B9DA-C357FF671E8B}">
  <sheetPr>
    <pageSetUpPr fitToPage="1"/>
  </sheetPr>
  <dimension ref="A1:H49"/>
  <sheetViews>
    <sheetView tabSelected="1" view="pageLayout" zoomScaleNormal="100" workbookViewId="0">
      <selection activeCell="C5" sqref="C5:H5"/>
    </sheetView>
  </sheetViews>
  <sheetFormatPr defaultRowHeight="14.25" x14ac:dyDescent="0.2"/>
  <cols>
    <col min="1" max="1" width="3.7109375" style="2" customWidth="1"/>
    <col min="2" max="2" width="29" style="2" customWidth="1"/>
    <col min="3" max="3" width="11.140625" style="2" customWidth="1"/>
    <col min="4" max="4" width="17" style="2" bestFit="1" customWidth="1"/>
    <col min="5" max="5" width="9.140625" style="2" customWidth="1"/>
    <col min="6" max="6" width="9.140625" style="2"/>
    <col min="7" max="7" width="17" style="2" bestFit="1" customWidth="1"/>
    <col min="8" max="8" width="4.140625" style="2" customWidth="1"/>
    <col min="9" max="16384" width="9.140625" style="2"/>
  </cols>
  <sheetData>
    <row r="1" spans="1:8" ht="30.75" customHeight="1" x14ac:dyDescent="0.2">
      <c r="A1" s="73" t="s">
        <v>108</v>
      </c>
      <c r="B1" s="73"/>
      <c r="C1" s="73"/>
      <c r="D1" s="73"/>
      <c r="E1" s="73"/>
      <c r="F1" s="73"/>
      <c r="G1" s="73"/>
      <c r="H1" s="73"/>
    </row>
    <row r="2" spans="1:8" x14ac:dyDescent="0.2">
      <c r="A2" s="78"/>
      <c r="B2" s="78"/>
      <c r="C2" s="78"/>
      <c r="D2" s="78"/>
      <c r="E2" s="78"/>
      <c r="F2" s="78"/>
      <c r="G2" s="78"/>
      <c r="H2" s="78"/>
    </row>
    <row r="3" spans="1:8" ht="64.5" customHeight="1" x14ac:dyDescent="0.2">
      <c r="A3" s="77" t="s">
        <v>106</v>
      </c>
      <c r="B3" s="77"/>
      <c r="C3" s="77"/>
      <c r="D3" s="77"/>
      <c r="E3" s="77"/>
      <c r="F3" s="77"/>
      <c r="G3" s="77"/>
      <c r="H3" s="77"/>
    </row>
    <row r="4" spans="1:8" x14ac:dyDescent="0.2">
      <c r="A4" s="79"/>
      <c r="B4" s="79"/>
      <c r="C4" s="79"/>
      <c r="D4" s="79"/>
      <c r="E4" s="79"/>
      <c r="F4" s="79"/>
      <c r="G4" s="79"/>
      <c r="H4" s="79"/>
    </row>
    <row r="5" spans="1:8" x14ac:dyDescent="0.2">
      <c r="A5" s="80" t="s">
        <v>101</v>
      </c>
      <c r="B5" s="15" t="s">
        <v>11</v>
      </c>
      <c r="C5" s="72"/>
      <c r="D5" s="72"/>
      <c r="E5" s="72"/>
      <c r="F5" s="72"/>
      <c r="G5" s="72"/>
      <c r="H5" s="72"/>
    </row>
    <row r="6" spans="1:8" x14ac:dyDescent="0.2">
      <c r="A6" s="81"/>
      <c r="B6" s="15" t="s">
        <v>0</v>
      </c>
      <c r="C6" s="72"/>
      <c r="D6" s="72"/>
      <c r="E6" s="72"/>
      <c r="F6" s="72"/>
      <c r="G6" s="72"/>
      <c r="H6" s="72"/>
    </row>
    <row r="7" spans="1:8" x14ac:dyDescent="0.2">
      <c r="A7" s="81"/>
      <c r="B7" s="15" t="s">
        <v>1</v>
      </c>
      <c r="C7" s="72"/>
      <c r="D7" s="72"/>
      <c r="E7" s="72"/>
      <c r="F7" s="72"/>
      <c r="G7" s="72"/>
      <c r="H7" s="72"/>
    </row>
    <row r="8" spans="1:8" x14ac:dyDescent="0.2">
      <c r="A8" s="81"/>
      <c r="B8" s="15" t="s">
        <v>12</v>
      </c>
      <c r="C8" s="18" t="s">
        <v>7</v>
      </c>
      <c r="D8" s="25"/>
      <c r="E8" s="26"/>
      <c r="F8" s="18" t="s">
        <v>3</v>
      </c>
      <c r="G8" s="25"/>
      <c r="H8" s="27"/>
    </row>
    <row r="9" spans="1:8" x14ac:dyDescent="0.2">
      <c r="A9" s="81"/>
      <c r="B9" s="15"/>
      <c r="C9" s="18" t="s">
        <v>8</v>
      </c>
      <c r="D9" s="25"/>
      <c r="E9" s="26"/>
      <c r="F9" s="18" t="s">
        <v>4</v>
      </c>
      <c r="G9" s="25"/>
      <c r="H9" s="27"/>
    </row>
    <row r="10" spans="1:8" x14ac:dyDescent="0.2">
      <c r="A10" s="81"/>
      <c r="B10" s="16"/>
      <c r="C10" s="18" t="s">
        <v>9</v>
      </c>
      <c r="D10" s="25"/>
      <c r="E10" s="26"/>
      <c r="F10" s="18" t="s">
        <v>5</v>
      </c>
      <c r="G10" s="25"/>
      <c r="H10" s="27"/>
    </row>
    <row r="11" spans="1:8" x14ac:dyDescent="0.2">
      <c r="A11" s="82"/>
      <c r="B11" s="16"/>
      <c r="C11" s="19" t="s">
        <v>10</v>
      </c>
      <c r="D11" s="25"/>
      <c r="E11" s="28"/>
      <c r="F11" s="19" t="s">
        <v>6</v>
      </c>
      <c r="G11" s="25"/>
      <c r="H11" s="29"/>
    </row>
    <row r="12" spans="1:8" x14ac:dyDescent="0.2">
      <c r="A12" s="83" t="s">
        <v>102</v>
      </c>
      <c r="B12" s="21" t="s">
        <v>31</v>
      </c>
      <c r="C12" s="71"/>
      <c r="D12" s="71"/>
      <c r="E12" s="71"/>
      <c r="F12" s="71"/>
      <c r="G12" s="71"/>
      <c r="H12" s="71"/>
    </row>
    <row r="13" spans="1:8" x14ac:dyDescent="0.2">
      <c r="A13" s="84"/>
      <c r="B13" s="15" t="s">
        <v>2</v>
      </c>
      <c r="C13" s="69"/>
      <c r="D13" s="69"/>
      <c r="E13" s="69"/>
      <c r="F13" s="69"/>
      <c r="G13" s="69"/>
      <c r="H13" s="69"/>
    </row>
    <row r="14" spans="1:8" x14ac:dyDescent="0.2">
      <c r="A14" s="84"/>
      <c r="B14" s="15" t="s">
        <v>0</v>
      </c>
      <c r="C14" s="69"/>
      <c r="D14" s="69"/>
      <c r="E14" s="69"/>
      <c r="F14" s="69"/>
      <c r="G14" s="69"/>
      <c r="H14" s="69"/>
    </row>
    <row r="15" spans="1:8" x14ac:dyDescent="0.2">
      <c r="A15" s="84"/>
      <c r="B15" s="15" t="s">
        <v>1</v>
      </c>
      <c r="C15" s="69"/>
      <c r="D15" s="69"/>
      <c r="E15" s="69"/>
      <c r="F15" s="69"/>
      <c r="G15" s="69"/>
      <c r="H15" s="69"/>
    </row>
    <row r="16" spans="1:8" ht="15" customHeight="1" x14ac:dyDescent="0.2">
      <c r="A16" s="84"/>
      <c r="B16" s="22" t="s">
        <v>14</v>
      </c>
      <c r="C16" s="70" t="s">
        <v>32</v>
      </c>
      <c r="D16" s="70"/>
      <c r="E16" s="70"/>
      <c r="F16" s="70"/>
      <c r="G16" s="70"/>
      <c r="H16" s="70"/>
    </row>
    <row r="17" spans="1:8" x14ac:dyDescent="0.2">
      <c r="A17" s="84"/>
      <c r="B17" s="15" t="s">
        <v>12</v>
      </c>
      <c r="C17" s="15" t="s">
        <v>7</v>
      </c>
      <c r="D17" s="23"/>
      <c r="E17" s="17"/>
      <c r="F17" s="15" t="s">
        <v>3</v>
      </c>
      <c r="G17" s="23"/>
      <c r="H17" s="16"/>
    </row>
    <row r="18" spans="1:8" x14ac:dyDescent="0.2">
      <c r="A18" s="84"/>
      <c r="B18" s="15"/>
      <c r="C18" s="15" t="s">
        <v>8</v>
      </c>
      <c r="D18" s="23"/>
      <c r="E18" s="17"/>
      <c r="F18" s="15" t="s">
        <v>4</v>
      </c>
      <c r="G18" s="23"/>
      <c r="H18" s="16"/>
    </row>
    <row r="19" spans="1:8" x14ac:dyDescent="0.2">
      <c r="A19" s="84"/>
      <c r="B19" s="16"/>
      <c r="C19" s="18" t="s">
        <v>9</v>
      </c>
      <c r="D19" s="23"/>
      <c r="E19" s="17"/>
      <c r="F19" s="18" t="s">
        <v>5</v>
      </c>
      <c r="G19" s="23"/>
      <c r="H19" s="16"/>
    </row>
    <row r="20" spans="1:8" x14ac:dyDescent="0.2">
      <c r="A20" s="85"/>
      <c r="B20" s="14"/>
      <c r="C20" s="19" t="s">
        <v>10</v>
      </c>
      <c r="D20" s="24"/>
      <c r="E20" s="20"/>
      <c r="F20" s="19" t="s">
        <v>6</v>
      </c>
      <c r="G20" s="23"/>
      <c r="H20" s="14"/>
    </row>
    <row r="21" spans="1:8" x14ac:dyDescent="0.2">
      <c r="A21" s="74" t="s">
        <v>105</v>
      </c>
      <c r="B21" s="21" t="s">
        <v>31</v>
      </c>
      <c r="C21" s="71"/>
      <c r="D21" s="71"/>
      <c r="E21" s="71"/>
      <c r="F21" s="71"/>
      <c r="G21" s="71"/>
      <c r="H21" s="71"/>
    </row>
    <row r="22" spans="1:8" x14ac:dyDescent="0.2">
      <c r="A22" s="75"/>
      <c r="B22" s="15" t="s">
        <v>2</v>
      </c>
      <c r="C22" s="69"/>
      <c r="D22" s="69"/>
      <c r="E22" s="69"/>
      <c r="F22" s="69"/>
      <c r="G22" s="69"/>
      <c r="H22" s="69"/>
    </row>
    <row r="23" spans="1:8" x14ac:dyDescent="0.2">
      <c r="A23" s="75"/>
      <c r="B23" s="15" t="s">
        <v>0</v>
      </c>
      <c r="C23" s="69"/>
      <c r="D23" s="69"/>
      <c r="E23" s="69"/>
      <c r="F23" s="69"/>
      <c r="G23" s="69"/>
      <c r="H23" s="69"/>
    </row>
    <row r="24" spans="1:8" x14ac:dyDescent="0.2">
      <c r="A24" s="75"/>
      <c r="B24" s="15" t="s">
        <v>1</v>
      </c>
      <c r="C24" s="69"/>
      <c r="D24" s="69"/>
      <c r="E24" s="69"/>
      <c r="F24" s="69"/>
      <c r="G24" s="69"/>
      <c r="H24" s="69"/>
    </row>
    <row r="25" spans="1:8" x14ac:dyDescent="0.2">
      <c r="A25" s="75"/>
      <c r="B25" s="22" t="s">
        <v>14</v>
      </c>
      <c r="C25" s="70" t="s">
        <v>32</v>
      </c>
      <c r="D25" s="70"/>
      <c r="E25" s="70"/>
      <c r="F25" s="70"/>
      <c r="G25" s="70"/>
      <c r="H25" s="70"/>
    </row>
    <row r="26" spans="1:8" x14ac:dyDescent="0.2">
      <c r="A26" s="75"/>
      <c r="B26" s="15" t="s">
        <v>12</v>
      </c>
      <c r="C26" s="15" t="s">
        <v>7</v>
      </c>
      <c r="D26" s="23"/>
      <c r="E26" s="17"/>
      <c r="F26" s="15" t="s">
        <v>3</v>
      </c>
      <c r="G26" s="23"/>
      <c r="H26" s="16"/>
    </row>
    <row r="27" spans="1:8" x14ac:dyDescent="0.2">
      <c r="A27" s="75"/>
      <c r="B27" s="15"/>
      <c r="C27" s="15" t="s">
        <v>8</v>
      </c>
      <c r="D27" s="23"/>
      <c r="E27" s="17"/>
      <c r="F27" s="15" t="s">
        <v>4</v>
      </c>
      <c r="G27" s="23"/>
      <c r="H27" s="16"/>
    </row>
    <row r="28" spans="1:8" x14ac:dyDescent="0.2">
      <c r="A28" s="75"/>
      <c r="B28" s="16"/>
      <c r="C28" s="18" t="s">
        <v>9</v>
      </c>
      <c r="D28" s="23"/>
      <c r="E28" s="17"/>
      <c r="F28" s="18" t="s">
        <v>5</v>
      </c>
      <c r="G28" s="23"/>
      <c r="H28" s="16"/>
    </row>
    <row r="29" spans="1:8" x14ac:dyDescent="0.2">
      <c r="A29" s="76"/>
      <c r="B29" s="14"/>
      <c r="C29" s="19" t="s">
        <v>10</v>
      </c>
      <c r="D29" s="24"/>
      <c r="E29" s="20"/>
      <c r="F29" s="19" t="s">
        <v>6</v>
      </c>
      <c r="G29" s="23"/>
      <c r="H29" s="14"/>
    </row>
    <row r="30" spans="1:8" x14ac:dyDescent="0.2">
      <c r="A30" s="83" t="s">
        <v>103</v>
      </c>
      <c r="B30" s="21" t="s">
        <v>31</v>
      </c>
      <c r="C30" s="71"/>
      <c r="D30" s="71"/>
      <c r="E30" s="71"/>
      <c r="F30" s="71"/>
      <c r="G30" s="71"/>
      <c r="H30" s="71"/>
    </row>
    <row r="31" spans="1:8" x14ac:dyDescent="0.2">
      <c r="A31" s="84"/>
      <c r="B31" s="15" t="s">
        <v>2</v>
      </c>
      <c r="C31" s="69"/>
      <c r="D31" s="69"/>
      <c r="E31" s="69"/>
      <c r="F31" s="69"/>
      <c r="G31" s="69"/>
      <c r="H31" s="69"/>
    </row>
    <row r="32" spans="1:8" x14ac:dyDescent="0.2">
      <c r="A32" s="84"/>
      <c r="B32" s="15" t="s">
        <v>0</v>
      </c>
      <c r="C32" s="69"/>
      <c r="D32" s="69"/>
      <c r="E32" s="69"/>
      <c r="F32" s="69"/>
      <c r="G32" s="69"/>
      <c r="H32" s="69"/>
    </row>
    <row r="33" spans="1:8" x14ac:dyDescent="0.2">
      <c r="A33" s="84"/>
      <c r="B33" s="15" t="s">
        <v>1</v>
      </c>
      <c r="C33" s="69"/>
      <c r="D33" s="69"/>
      <c r="E33" s="69"/>
      <c r="F33" s="69"/>
      <c r="G33" s="69"/>
      <c r="H33" s="69"/>
    </row>
    <row r="34" spans="1:8" x14ac:dyDescent="0.2">
      <c r="A34" s="84"/>
      <c r="B34" s="22" t="s">
        <v>14</v>
      </c>
      <c r="C34" s="70" t="s">
        <v>32</v>
      </c>
      <c r="D34" s="70"/>
      <c r="E34" s="70"/>
      <c r="F34" s="70"/>
      <c r="G34" s="70"/>
      <c r="H34" s="70"/>
    </row>
    <row r="35" spans="1:8" x14ac:dyDescent="0.2">
      <c r="A35" s="84"/>
      <c r="B35" s="15" t="s">
        <v>12</v>
      </c>
      <c r="C35" s="15" t="s">
        <v>7</v>
      </c>
      <c r="D35" s="23"/>
      <c r="E35" s="17"/>
      <c r="F35" s="15" t="s">
        <v>3</v>
      </c>
      <c r="G35" s="23"/>
      <c r="H35" s="16"/>
    </row>
    <row r="36" spans="1:8" x14ac:dyDescent="0.2">
      <c r="A36" s="84"/>
      <c r="B36" s="15"/>
      <c r="C36" s="15" t="s">
        <v>8</v>
      </c>
      <c r="D36" s="23"/>
      <c r="E36" s="17"/>
      <c r="F36" s="15" t="s">
        <v>4</v>
      </c>
      <c r="G36" s="23"/>
      <c r="H36" s="16"/>
    </row>
    <row r="37" spans="1:8" x14ac:dyDescent="0.2">
      <c r="A37" s="84"/>
      <c r="B37" s="16"/>
      <c r="C37" s="18" t="s">
        <v>9</v>
      </c>
      <c r="D37" s="23"/>
      <c r="E37" s="17"/>
      <c r="F37" s="18" t="s">
        <v>5</v>
      </c>
      <c r="G37" s="23"/>
      <c r="H37" s="16"/>
    </row>
    <row r="38" spans="1:8" x14ac:dyDescent="0.2">
      <c r="A38" s="85"/>
      <c r="B38" s="14"/>
      <c r="C38" s="19" t="s">
        <v>10</v>
      </c>
      <c r="D38" s="24"/>
      <c r="E38" s="20"/>
      <c r="F38" s="19" t="s">
        <v>6</v>
      </c>
      <c r="G38" s="23"/>
      <c r="H38" s="14"/>
    </row>
    <row r="39" spans="1:8" x14ac:dyDescent="0.2">
      <c r="A39" s="74" t="s">
        <v>104</v>
      </c>
      <c r="B39" s="21" t="s">
        <v>31</v>
      </c>
      <c r="C39" s="71"/>
      <c r="D39" s="71"/>
      <c r="E39" s="71"/>
      <c r="F39" s="71"/>
      <c r="G39" s="71"/>
      <c r="H39" s="71"/>
    </row>
    <row r="40" spans="1:8" x14ac:dyDescent="0.2">
      <c r="A40" s="75"/>
      <c r="B40" s="15" t="s">
        <v>2</v>
      </c>
      <c r="C40" s="69"/>
      <c r="D40" s="69"/>
      <c r="E40" s="69"/>
      <c r="F40" s="69"/>
      <c r="G40" s="69"/>
      <c r="H40" s="69"/>
    </row>
    <row r="41" spans="1:8" x14ac:dyDescent="0.2">
      <c r="A41" s="75"/>
      <c r="B41" s="15" t="s">
        <v>0</v>
      </c>
      <c r="C41" s="69"/>
      <c r="D41" s="69"/>
      <c r="E41" s="69"/>
      <c r="F41" s="69"/>
      <c r="G41" s="69"/>
      <c r="H41" s="69"/>
    </row>
    <row r="42" spans="1:8" x14ac:dyDescent="0.2">
      <c r="A42" s="75"/>
      <c r="B42" s="15" t="s">
        <v>1</v>
      </c>
      <c r="C42" s="69"/>
      <c r="D42" s="69"/>
      <c r="E42" s="69"/>
      <c r="F42" s="69"/>
      <c r="G42" s="69"/>
      <c r="H42" s="69"/>
    </row>
    <row r="43" spans="1:8" x14ac:dyDescent="0.2">
      <c r="A43" s="75"/>
      <c r="B43" s="22" t="s">
        <v>14</v>
      </c>
      <c r="C43" s="70" t="s">
        <v>32</v>
      </c>
      <c r="D43" s="70"/>
      <c r="E43" s="70"/>
      <c r="F43" s="70"/>
      <c r="G43" s="70"/>
      <c r="H43" s="70"/>
    </row>
    <row r="44" spans="1:8" x14ac:dyDescent="0.2">
      <c r="A44" s="75"/>
      <c r="B44" s="15" t="s">
        <v>12</v>
      </c>
      <c r="C44" s="15" t="s">
        <v>7</v>
      </c>
      <c r="D44" s="23"/>
      <c r="E44" s="17"/>
      <c r="F44" s="15" t="s">
        <v>3</v>
      </c>
      <c r="G44" s="23"/>
      <c r="H44" s="16"/>
    </row>
    <row r="45" spans="1:8" x14ac:dyDescent="0.2">
      <c r="A45" s="75"/>
      <c r="B45" s="15"/>
      <c r="C45" s="15" t="s">
        <v>8</v>
      </c>
      <c r="D45" s="23"/>
      <c r="E45" s="17"/>
      <c r="F45" s="15" t="s">
        <v>4</v>
      </c>
      <c r="G45" s="23"/>
      <c r="H45" s="16"/>
    </row>
    <row r="46" spans="1:8" x14ac:dyDescent="0.2">
      <c r="A46" s="75"/>
      <c r="B46" s="16"/>
      <c r="C46" s="18" t="s">
        <v>9</v>
      </c>
      <c r="D46" s="23"/>
      <c r="E46" s="17"/>
      <c r="F46" s="18" t="s">
        <v>5</v>
      </c>
      <c r="G46" s="23"/>
      <c r="H46" s="16"/>
    </row>
    <row r="47" spans="1:8" x14ac:dyDescent="0.2">
      <c r="A47" s="76"/>
      <c r="B47" s="14"/>
      <c r="C47" s="19" t="s">
        <v>10</v>
      </c>
      <c r="D47" s="24"/>
      <c r="E47" s="20"/>
      <c r="F47" s="19" t="s">
        <v>6</v>
      </c>
      <c r="G47" s="24"/>
      <c r="H47" s="14"/>
    </row>
    <row r="48" spans="1:8" x14ac:dyDescent="0.2">
      <c r="B48" s="16"/>
      <c r="C48" s="16"/>
      <c r="D48" s="16"/>
      <c r="E48" s="16"/>
      <c r="F48" s="16"/>
      <c r="G48" s="16"/>
      <c r="H48" s="16"/>
    </row>
    <row r="49" spans="1:1" x14ac:dyDescent="0.2">
      <c r="A49" s="56" t="s">
        <v>112</v>
      </c>
    </row>
  </sheetData>
  <sheetProtection algorithmName="SHA-512" hashValue="Mu6poQGnrlk+By/zwLw1uiVDJXo7uK1eLQOPh85KaoT+M0wL2QjUwpEGFm4SdNJvN1sgfMQrpVLHEwzCFn6gmg==" saltValue="V3Cg+7YwU/2a0V/2BtQ8xQ==" spinCount="100000" sheet="1" objects="1" scenarios="1" selectLockedCells="1"/>
  <mergeCells count="32">
    <mergeCell ref="A1:H1"/>
    <mergeCell ref="A39:A47"/>
    <mergeCell ref="A3:H3"/>
    <mergeCell ref="A2:H2"/>
    <mergeCell ref="A4:H4"/>
    <mergeCell ref="C6:H6"/>
    <mergeCell ref="A5:A11"/>
    <mergeCell ref="A12:A20"/>
    <mergeCell ref="A21:A29"/>
    <mergeCell ref="A30:A38"/>
    <mergeCell ref="C41:H41"/>
    <mergeCell ref="C42:H42"/>
    <mergeCell ref="C7:H7"/>
    <mergeCell ref="C25:H25"/>
    <mergeCell ref="C34:H34"/>
    <mergeCell ref="C32:H32"/>
    <mergeCell ref="C33:H33"/>
    <mergeCell ref="C40:H40"/>
    <mergeCell ref="C43:H43"/>
    <mergeCell ref="C12:H12"/>
    <mergeCell ref="C5:H5"/>
    <mergeCell ref="C21:H21"/>
    <mergeCell ref="C30:H30"/>
    <mergeCell ref="C39:H39"/>
    <mergeCell ref="C13:H13"/>
    <mergeCell ref="C14:H14"/>
    <mergeCell ref="C15:H15"/>
    <mergeCell ref="C23:H23"/>
    <mergeCell ref="C24:H24"/>
    <mergeCell ref="C31:H31"/>
    <mergeCell ref="C22:H22"/>
    <mergeCell ref="C16:H16"/>
  </mergeCells>
  <phoneticPr fontId="3" type="noConversion"/>
  <pageMargins left="0.5" right="0.5" top="0.5" bottom="0.5" header="0.3" footer="0.3"/>
  <pageSetup scale="96" fitToHeight="0"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9AC7F-64AA-4BFC-8C07-26C092A0677F}">
  <dimension ref="A1:I54"/>
  <sheetViews>
    <sheetView view="pageLayout" zoomScaleNormal="100" workbookViewId="0">
      <selection activeCell="F5" sqref="F5"/>
    </sheetView>
  </sheetViews>
  <sheetFormatPr defaultRowHeight="13.5" x14ac:dyDescent="0.2"/>
  <cols>
    <col min="1" max="1" width="3.42578125" style="51" customWidth="1"/>
    <col min="2" max="2" width="16.7109375" style="51" bestFit="1" customWidth="1"/>
    <col min="3" max="5" width="9.140625" style="51"/>
    <col min="6" max="6" width="16.28515625" style="54" bestFit="1" customWidth="1"/>
    <col min="7" max="7" width="2.7109375" style="51" customWidth="1"/>
    <col min="8" max="8" width="16.28515625" style="54" customWidth="1"/>
    <col min="9" max="16384" width="9.140625" style="51"/>
  </cols>
  <sheetData>
    <row r="1" spans="1:9" ht="28.5" customHeight="1" x14ac:dyDescent="0.2">
      <c r="A1" s="73" t="s">
        <v>111</v>
      </c>
      <c r="B1" s="73"/>
      <c r="C1" s="73"/>
      <c r="D1" s="73"/>
      <c r="E1" s="73"/>
      <c r="F1" s="73"/>
      <c r="G1" s="73"/>
      <c r="H1" s="73"/>
      <c r="I1" s="73"/>
    </row>
    <row r="2" spans="1:9" ht="14.25" x14ac:dyDescent="0.2">
      <c r="A2" s="1"/>
      <c r="B2" s="1"/>
      <c r="C2" s="1"/>
      <c r="D2" s="1"/>
      <c r="E2" s="1"/>
      <c r="F2" s="2"/>
      <c r="G2" s="2"/>
    </row>
    <row r="3" spans="1:9" ht="13.5" customHeight="1" x14ac:dyDescent="0.2">
      <c r="A3" s="91" t="s">
        <v>100</v>
      </c>
      <c r="B3" s="91"/>
      <c r="C3" s="91"/>
      <c r="D3" s="91"/>
      <c r="E3" s="91"/>
      <c r="F3" s="91"/>
      <c r="G3" s="91"/>
      <c r="H3" s="91"/>
      <c r="I3" s="91"/>
    </row>
    <row r="4" spans="1:9" s="53" customFormat="1" x14ac:dyDescent="0.2">
      <c r="A4" s="87" t="s">
        <v>45</v>
      </c>
      <c r="B4" s="87"/>
      <c r="C4" s="87"/>
      <c r="D4" s="87"/>
      <c r="E4" s="87"/>
      <c r="F4" s="52"/>
      <c r="H4" s="52"/>
    </row>
    <row r="5" spans="1:9" x14ac:dyDescent="0.2">
      <c r="B5" s="92" t="s">
        <v>55</v>
      </c>
      <c r="C5" s="92"/>
      <c r="D5" s="92"/>
      <c r="E5" s="92"/>
      <c r="F5" s="55">
        <v>0</v>
      </c>
    </row>
    <row r="6" spans="1:9" x14ac:dyDescent="0.2">
      <c r="B6" s="92" t="s">
        <v>56</v>
      </c>
      <c r="C6" s="92"/>
      <c r="D6" s="92"/>
      <c r="E6" s="92"/>
      <c r="F6" s="55">
        <v>0</v>
      </c>
    </row>
    <row r="7" spans="1:9" x14ac:dyDescent="0.2">
      <c r="B7" s="92" t="s">
        <v>57</v>
      </c>
      <c r="C7" s="92"/>
      <c r="D7" s="92"/>
      <c r="E7" s="92"/>
      <c r="F7" s="55">
        <v>0</v>
      </c>
    </row>
    <row r="8" spans="1:9" s="53" customFormat="1" x14ac:dyDescent="0.2">
      <c r="A8" s="87" t="s">
        <v>58</v>
      </c>
      <c r="B8" s="87"/>
      <c r="C8" s="87"/>
      <c r="D8" s="87"/>
      <c r="E8" s="87"/>
      <c r="F8" s="52"/>
      <c r="H8" s="52"/>
    </row>
    <row r="9" spans="1:9" x14ac:dyDescent="0.2">
      <c r="B9" s="92" t="s">
        <v>59</v>
      </c>
      <c r="C9" s="92"/>
      <c r="D9" s="92"/>
      <c r="E9" s="92"/>
      <c r="F9" s="55">
        <v>0</v>
      </c>
    </row>
    <row r="10" spans="1:9" x14ac:dyDescent="0.2">
      <c r="B10" s="92" t="s">
        <v>60</v>
      </c>
      <c r="C10" s="92"/>
      <c r="D10" s="92"/>
      <c r="E10" s="92"/>
      <c r="F10" s="55">
        <v>0</v>
      </c>
    </row>
    <row r="11" spans="1:9" x14ac:dyDescent="0.2">
      <c r="B11" s="92" t="s">
        <v>61</v>
      </c>
      <c r="C11" s="92"/>
      <c r="D11" s="92"/>
      <c r="E11" s="92"/>
      <c r="F11" s="55">
        <v>0</v>
      </c>
    </row>
    <row r="12" spans="1:9" s="53" customFormat="1" x14ac:dyDescent="0.2">
      <c r="A12" s="87" t="s">
        <v>62</v>
      </c>
      <c r="B12" s="87"/>
      <c r="C12" s="87"/>
      <c r="D12" s="87"/>
      <c r="E12" s="87"/>
      <c r="F12" s="52"/>
      <c r="H12" s="52"/>
    </row>
    <row r="13" spans="1:9" x14ac:dyDescent="0.2">
      <c r="B13" s="92" t="s">
        <v>63</v>
      </c>
      <c r="C13" s="92"/>
      <c r="D13" s="92"/>
      <c r="E13" s="92"/>
      <c r="F13" s="55">
        <v>0</v>
      </c>
    </row>
    <row r="14" spans="1:9" x14ac:dyDescent="0.2">
      <c r="B14" s="92" t="s">
        <v>64</v>
      </c>
      <c r="C14" s="92"/>
      <c r="D14" s="92"/>
      <c r="E14" s="92"/>
      <c r="F14" s="55">
        <v>0</v>
      </c>
    </row>
    <row r="15" spans="1:9" x14ac:dyDescent="0.2">
      <c r="B15" s="92" t="s">
        <v>65</v>
      </c>
      <c r="C15" s="92"/>
      <c r="D15" s="92"/>
      <c r="E15" s="92"/>
      <c r="F15" s="55">
        <v>0</v>
      </c>
    </row>
    <row r="16" spans="1:9" x14ac:dyDescent="0.2">
      <c r="B16" s="92" t="s">
        <v>66</v>
      </c>
      <c r="C16" s="92"/>
      <c r="D16" s="92"/>
      <c r="E16" s="92"/>
      <c r="F16" s="55">
        <v>0</v>
      </c>
    </row>
    <row r="17" spans="1:9" s="53" customFormat="1" x14ac:dyDescent="0.2">
      <c r="A17" s="87" t="s">
        <v>67</v>
      </c>
      <c r="B17" s="87"/>
      <c r="C17" s="87"/>
      <c r="D17" s="87"/>
      <c r="E17" s="87"/>
      <c r="F17" s="52"/>
      <c r="H17" s="52"/>
    </row>
    <row r="18" spans="1:9" x14ac:dyDescent="0.2">
      <c r="B18" s="92" t="s">
        <v>68</v>
      </c>
      <c r="C18" s="92"/>
      <c r="D18" s="92"/>
      <c r="E18" s="92"/>
      <c r="F18" s="55">
        <v>0</v>
      </c>
    </row>
    <row r="19" spans="1:9" x14ac:dyDescent="0.2">
      <c r="B19" s="92" t="s">
        <v>107</v>
      </c>
      <c r="C19" s="92"/>
      <c r="D19" s="92"/>
      <c r="E19" s="92"/>
      <c r="F19" s="55">
        <v>0</v>
      </c>
    </row>
    <row r="20" spans="1:9" s="53" customFormat="1" x14ac:dyDescent="0.2">
      <c r="A20" s="87" t="s">
        <v>69</v>
      </c>
      <c r="B20" s="87"/>
      <c r="C20" s="87"/>
      <c r="D20" s="87"/>
      <c r="E20" s="87"/>
      <c r="F20" s="52"/>
      <c r="H20" s="52"/>
    </row>
    <row r="21" spans="1:9" x14ac:dyDescent="0.2">
      <c r="B21" s="92" t="s">
        <v>96</v>
      </c>
      <c r="C21" s="92"/>
      <c r="D21" s="92"/>
      <c r="E21" s="92"/>
      <c r="F21" s="55">
        <v>0</v>
      </c>
      <c r="H21" s="93" t="s">
        <v>98</v>
      </c>
      <c r="I21" s="93"/>
    </row>
    <row r="22" spans="1:9" x14ac:dyDescent="0.2">
      <c r="B22" s="92" t="s">
        <v>97</v>
      </c>
      <c r="C22" s="92"/>
      <c r="D22" s="92"/>
      <c r="E22" s="92"/>
      <c r="F22" s="55">
        <v>0</v>
      </c>
      <c r="H22" s="93"/>
      <c r="I22" s="93"/>
    </row>
    <row r="23" spans="1:9" s="53" customFormat="1" x14ac:dyDescent="0.2">
      <c r="A23" s="87" t="s">
        <v>70</v>
      </c>
      <c r="B23" s="87"/>
      <c r="C23" s="87"/>
      <c r="D23" s="87"/>
      <c r="E23" s="87"/>
      <c r="F23" s="52"/>
      <c r="H23" s="52"/>
    </row>
    <row r="24" spans="1:9" x14ac:dyDescent="0.2">
      <c r="B24" s="92" t="s">
        <v>71</v>
      </c>
      <c r="C24" s="92"/>
      <c r="D24" s="92"/>
      <c r="E24" s="92"/>
      <c r="F24" s="55">
        <v>0</v>
      </c>
    </row>
    <row r="25" spans="1:9" x14ac:dyDescent="0.2">
      <c r="B25" s="92" t="s">
        <v>72</v>
      </c>
      <c r="C25" s="92"/>
      <c r="D25" s="92"/>
      <c r="E25" s="92"/>
      <c r="F25" s="55">
        <v>0</v>
      </c>
    </row>
    <row r="26" spans="1:9" s="53" customFormat="1" x14ac:dyDescent="0.2">
      <c r="A26" s="87" t="s">
        <v>73</v>
      </c>
      <c r="B26" s="87"/>
      <c r="C26" s="87"/>
      <c r="D26" s="87"/>
      <c r="E26" s="87"/>
      <c r="F26" s="52"/>
      <c r="H26" s="52"/>
    </row>
    <row r="27" spans="1:9" x14ac:dyDescent="0.2">
      <c r="B27" s="92" t="s">
        <v>89</v>
      </c>
      <c r="C27" s="92"/>
      <c r="D27" s="92"/>
      <c r="E27" s="92"/>
      <c r="F27" s="55">
        <v>0</v>
      </c>
    </row>
    <row r="28" spans="1:9" x14ac:dyDescent="0.2">
      <c r="B28" s="92" t="s">
        <v>90</v>
      </c>
      <c r="C28" s="92"/>
      <c r="D28" s="92"/>
      <c r="E28" s="92"/>
      <c r="F28" s="55">
        <v>0</v>
      </c>
    </row>
    <row r="29" spans="1:9" x14ac:dyDescent="0.2">
      <c r="B29" s="92" t="s">
        <v>74</v>
      </c>
      <c r="C29" s="92"/>
      <c r="D29" s="92"/>
      <c r="E29" s="92"/>
      <c r="F29" s="55">
        <v>0</v>
      </c>
    </row>
    <row r="30" spans="1:9" x14ac:dyDescent="0.2">
      <c r="B30" s="92" t="s">
        <v>75</v>
      </c>
      <c r="C30" s="92"/>
      <c r="D30" s="92"/>
      <c r="E30" s="92"/>
      <c r="F30" s="55">
        <v>0</v>
      </c>
    </row>
    <row r="31" spans="1:9" x14ac:dyDescent="0.2">
      <c r="B31" s="92" t="s">
        <v>76</v>
      </c>
      <c r="C31" s="92"/>
      <c r="D31" s="92"/>
      <c r="E31" s="92"/>
      <c r="F31" s="55">
        <v>0</v>
      </c>
    </row>
    <row r="32" spans="1:9" x14ac:dyDescent="0.2">
      <c r="B32" s="92" t="s">
        <v>77</v>
      </c>
      <c r="C32" s="92"/>
      <c r="D32" s="92"/>
      <c r="E32" s="92"/>
      <c r="F32" s="55">
        <v>0</v>
      </c>
    </row>
    <row r="33" spans="1:8" x14ac:dyDescent="0.2">
      <c r="B33" s="92" t="s">
        <v>78</v>
      </c>
      <c r="C33" s="92"/>
      <c r="D33" s="92"/>
      <c r="E33" s="92"/>
      <c r="F33" s="55">
        <v>0</v>
      </c>
    </row>
    <row r="34" spans="1:8" x14ac:dyDescent="0.2">
      <c r="B34" s="92" t="s">
        <v>79</v>
      </c>
      <c r="C34" s="92"/>
      <c r="D34" s="92"/>
      <c r="E34" s="92"/>
      <c r="F34" s="55">
        <v>0</v>
      </c>
    </row>
    <row r="35" spans="1:8" x14ac:dyDescent="0.2">
      <c r="B35" s="92" t="s">
        <v>92</v>
      </c>
      <c r="C35" s="92"/>
      <c r="D35" s="92"/>
      <c r="E35" s="92"/>
      <c r="F35" s="55">
        <v>0</v>
      </c>
    </row>
    <row r="36" spans="1:8" x14ac:dyDescent="0.2">
      <c r="B36" s="92" t="s">
        <v>99</v>
      </c>
      <c r="C36" s="92"/>
      <c r="D36" s="92"/>
      <c r="E36" s="92"/>
      <c r="F36" s="55">
        <v>0</v>
      </c>
    </row>
    <row r="37" spans="1:8" s="53" customFormat="1" x14ac:dyDescent="0.2">
      <c r="A37" s="87" t="s">
        <v>80</v>
      </c>
      <c r="B37" s="87"/>
      <c r="C37" s="87"/>
      <c r="D37" s="87"/>
      <c r="E37" s="87"/>
      <c r="F37" s="52"/>
      <c r="H37" s="52"/>
    </row>
    <row r="38" spans="1:8" x14ac:dyDescent="0.2">
      <c r="B38" s="92" t="s">
        <v>81</v>
      </c>
      <c r="C38" s="92"/>
      <c r="D38" s="92"/>
      <c r="E38" s="92"/>
      <c r="F38" s="55">
        <v>0</v>
      </c>
    </row>
    <row r="39" spans="1:8" x14ac:dyDescent="0.2">
      <c r="B39" s="92" t="s">
        <v>82</v>
      </c>
      <c r="C39" s="92"/>
      <c r="D39" s="92"/>
      <c r="E39" s="92"/>
      <c r="F39" s="55">
        <v>0</v>
      </c>
    </row>
    <row r="40" spans="1:8" x14ac:dyDescent="0.2">
      <c r="B40" s="92" t="s">
        <v>83</v>
      </c>
      <c r="C40" s="92"/>
      <c r="D40" s="92"/>
      <c r="E40" s="92"/>
      <c r="F40" s="55">
        <v>0</v>
      </c>
    </row>
    <row r="41" spans="1:8" x14ac:dyDescent="0.2">
      <c r="B41" s="92" t="s">
        <v>84</v>
      </c>
      <c r="C41" s="92"/>
      <c r="D41" s="92"/>
      <c r="E41" s="92"/>
      <c r="F41" s="55">
        <v>0</v>
      </c>
    </row>
    <row r="42" spans="1:8" x14ac:dyDescent="0.2">
      <c r="B42" s="92" t="s">
        <v>85</v>
      </c>
      <c r="C42" s="92"/>
      <c r="D42" s="92"/>
      <c r="E42" s="92"/>
      <c r="F42" s="55">
        <v>0</v>
      </c>
    </row>
    <row r="43" spans="1:8" x14ac:dyDescent="0.2">
      <c r="B43" s="92" t="s">
        <v>86</v>
      </c>
      <c r="C43" s="92"/>
      <c r="D43" s="92"/>
      <c r="E43" s="92"/>
      <c r="F43" s="55">
        <v>0</v>
      </c>
    </row>
    <row r="44" spans="1:8" x14ac:dyDescent="0.2">
      <c r="B44" s="92" t="s">
        <v>87</v>
      </c>
      <c r="C44" s="92"/>
      <c r="D44" s="92"/>
      <c r="E44" s="92"/>
      <c r="F44" s="55">
        <v>0</v>
      </c>
    </row>
    <row r="45" spans="1:8" s="53" customFormat="1" x14ac:dyDescent="0.2">
      <c r="A45" s="87" t="s">
        <v>88</v>
      </c>
      <c r="B45" s="87"/>
      <c r="C45" s="87"/>
      <c r="D45" s="87"/>
      <c r="E45" s="87"/>
      <c r="F45" s="52"/>
      <c r="H45" s="52"/>
    </row>
    <row r="46" spans="1:8" x14ac:dyDescent="0.2">
      <c r="B46" s="92" t="s">
        <v>91</v>
      </c>
      <c r="C46" s="92"/>
      <c r="D46" s="92"/>
      <c r="E46" s="92"/>
      <c r="F46" s="55">
        <v>0</v>
      </c>
    </row>
    <row r="47" spans="1:8" x14ac:dyDescent="0.2">
      <c r="B47" s="92" t="s">
        <v>93</v>
      </c>
      <c r="C47" s="92"/>
      <c r="D47" s="92"/>
      <c r="E47" s="92"/>
      <c r="F47" s="55">
        <v>0</v>
      </c>
    </row>
    <row r="48" spans="1:8" x14ac:dyDescent="0.2">
      <c r="B48" s="92" t="s">
        <v>94</v>
      </c>
      <c r="C48" s="92"/>
      <c r="D48" s="92"/>
      <c r="E48" s="92"/>
      <c r="F48" s="55">
        <v>0</v>
      </c>
    </row>
    <row r="49" spans="1:6" x14ac:dyDescent="0.2">
      <c r="B49" s="92" t="s">
        <v>95</v>
      </c>
      <c r="C49" s="92"/>
      <c r="D49" s="92"/>
      <c r="E49" s="92"/>
      <c r="F49" s="55">
        <v>0</v>
      </c>
    </row>
    <row r="54" spans="1:6" x14ac:dyDescent="0.2">
      <c r="A54" s="56" t="s">
        <v>112</v>
      </c>
    </row>
  </sheetData>
  <mergeCells count="49">
    <mergeCell ref="B28:E28"/>
    <mergeCell ref="H21:I22"/>
    <mergeCell ref="B36:E36"/>
    <mergeCell ref="B47:E47"/>
    <mergeCell ref="B48:E48"/>
    <mergeCell ref="B25:E25"/>
    <mergeCell ref="A26:E26"/>
    <mergeCell ref="B30:E30"/>
    <mergeCell ref="B31:E31"/>
    <mergeCell ref="B32:E32"/>
    <mergeCell ref="B21:E21"/>
    <mergeCell ref="B22:E22"/>
    <mergeCell ref="A23:E23"/>
    <mergeCell ref="B24:E24"/>
    <mergeCell ref="B49:E49"/>
    <mergeCell ref="B27:E27"/>
    <mergeCell ref="B35:E35"/>
    <mergeCell ref="B41:E41"/>
    <mergeCell ref="B42:E42"/>
    <mergeCell ref="B43:E43"/>
    <mergeCell ref="B44:E44"/>
    <mergeCell ref="A45:E45"/>
    <mergeCell ref="B46:E46"/>
    <mergeCell ref="B33:E33"/>
    <mergeCell ref="B34:E34"/>
    <mergeCell ref="A37:E37"/>
    <mergeCell ref="B38:E38"/>
    <mergeCell ref="B39:E39"/>
    <mergeCell ref="B40:E40"/>
    <mergeCell ref="B29:E29"/>
    <mergeCell ref="A17:E17"/>
    <mergeCell ref="B18:E18"/>
    <mergeCell ref="B19:E19"/>
    <mergeCell ref="A20:E20"/>
    <mergeCell ref="A12:E12"/>
    <mergeCell ref="B13:E13"/>
    <mergeCell ref="B14:E14"/>
    <mergeCell ref="B15:E15"/>
    <mergeCell ref="B16:E16"/>
    <mergeCell ref="B11:E11"/>
    <mergeCell ref="A4:E4"/>
    <mergeCell ref="B5:E5"/>
    <mergeCell ref="B6:E6"/>
    <mergeCell ref="B7:E7"/>
    <mergeCell ref="A1:I1"/>
    <mergeCell ref="A3:I3"/>
    <mergeCell ref="A8:E8"/>
    <mergeCell ref="B9:E9"/>
    <mergeCell ref="B10:E10"/>
  </mergeCells>
  <pageMargins left="0.5" right="0.5" top="0.5" bottom="0.5" header="0.3" footer="0.3"/>
  <pageSetup fitToWidth="0" fitToHeight="0" orientation="portrait" horizontalDpi="1200" verticalDpi="1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E82765-0975-4BCD-82B3-6315D0B12038}">
  <dimension ref="A1:G27"/>
  <sheetViews>
    <sheetView view="pageLayout" zoomScaleNormal="100" workbookViewId="0">
      <selection activeCell="B25" sqref="B25:B27"/>
    </sheetView>
  </sheetViews>
  <sheetFormatPr defaultRowHeight="14.25" x14ac:dyDescent="0.2"/>
  <cols>
    <col min="1" max="1" width="39.28515625" style="2" customWidth="1"/>
    <col min="2" max="2" width="16.7109375" style="2" bestFit="1" customWidth="1"/>
    <col min="3" max="16384" width="9.140625" style="2"/>
  </cols>
  <sheetData>
    <row r="1" spans="1:7" ht="30.75" customHeight="1" x14ac:dyDescent="0.2">
      <c r="A1" s="44" t="s">
        <v>34</v>
      </c>
      <c r="B1" s="44"/>
      <c r="C1" s="44"/>
      <c r="D1" s="44"/>
      <c r="E1" s="44"/>
      <c r="F1" s="44"/>
      <c r="G1" s="44"/>
    </row>
    <row r="2" spans="1:7" x14ac:dyDescent="0.2">
      <c r="A2" s="1"/>
    </row>
    <row r="3" spans="1:7" ht="50.25" customHeight="1" x14ac:dyDescent="0.2">
      <c r="A3" s="45">
        <v>1</v>
      </c>
      <c r="B3" s="45"/>
      <c r="C3" s="45"/>
      <c r="D3" s="45"/>
      <c r="E3" s="45"/>
      <c r="F3" s="45"/>
      <c r="G3" s="45"/>
    </row>
    <row r="4" spans="1:7" x14ac:dyDescent="0.2">
      <c r="A4" s="2" t="s">
        <v>40</v>
      </c>
      <c r="C4" s="49" t="s">
        <v>37</v>
      </c>
    </row>
    <row r="6" spans="1:7" x14ac:dyDescent="0.2">
      <c r="A6" s="2" t="s">
        <v>35</v>
      </c>
      <c r="B6" s="50">
        <v>95485</v>
      </c>
    </row>
    <row r="9" spans="1:7" x14ac:dyDescent="0.2">
      <c r="A9" s="2" t="s">
        <v>39</v>
      </c>
      <c r="B9" s="6">
        <f>IF(B6&gt;100000,100000,B6)</f>
        <v>95485</v>
      </c>
    </row>
    <row r="10" spans="1:7" x14ac:dyDescent="0.2">
      <c r="A10" s="46" t="s">
        <v>36</v>
      </c>
      <c r="B10" s="47">
        <f>B6/12</f>
        <v>7957.083333333333</v>
      </c>
      <c r="C10" s="2" t="s">
        <v>42</v>
      </c>
    </row>
    <row r="11" spans="1:7" x14ac:dyDescent="0.2">
      <c r="A11" s="46" t="s">
        <v>41</v>
      </c>
      <c r="B11" s="48" t="str">
        <f>IF(C4="Yes","3.5","2.5")</f>
        <v>3.5</v>
      </c>
    </row>
    <row r="12" spans="1:7" x14ac:dyDescent="0.2">
      <c r="B12" s="6"/>
    </row>
    <row r="13" spans="1:7" x14ac:dyDescent="0.2">
      <c r="A13" s="2" t="s">
        <v>38</v>
      </c>
      <c r="B13" s="6">
        <f>IF(B10*B11&lt;=2000000,B10*B11,"2000000")</f>
        <v>27849.791666666664</v>
      </c>
      <c r="C13" s="2" t="s">
        <v>43</v>
      </c>
    </row>
    <row r="16" spans="1:7" x14ac:dyDescent="0.2">
      <c r="A16" s="5" t="s">
        <v>44</v>
      </c>
    </row>
    <row r="17" spans="1:2" x14ac:dyDescent="0.2">
      <c r="A17" s="2" t="s">
        <v>45</v>
      </c>
    </row>
    <row r="18" spans="1:2" x14ac:dyDescent="0.2">
      <c r="A18" s="2" t="s">
        <v>53</v>
      </c>
    </row>
    <row r="19" spans="1:2" x14ac:dyDescent="0.2">
      <c r="A19" s="2" t="s">
        <v>49</v>
      </c>
    </row>
    <row r="20" spans="1:2" x14ac:dyDescent="0.2">
      <c r="B20" s="2" t="s">
        <v>46</v>
      </c>
    </row>
    <row r="21" spans="1:2" x14ac:dyDescent="0.2">
      <c r="B21" s="2" t="s">
        <v>47</v>
      </c>
    </row>
    <row r="22" spans="1:2" x14ac:dyDescent="0.2">
      <c r="B22" s="2" t="s">
        <v>54</v>
      </c>
    </row>
    <row r="23" spans="1:2" x14ac:dyDescent="0.2">
      <c r="A23" s="2" t="s">
        <v>48</v>
      </c>
    </row>
    <row r="24" spans="1:2" x14ac:dyDescent="0.2">
      <c r="A24" s="2" t="s">
        <v>49</v>
      </c>
    </row>
    <row r="25" spans="1:2" x14ac:dyDescent="0.2">
      <c r="B25" s="2" t="s">
        <v>50</v>
      </c>
    </row>
    <row r="26" spans="1:2" x14ac:dyDescent="0.2">
      <c r="B26" s="2" t="s">
        <v>51</v>
      </c>
    </row>
    <row r="27" spans="1:2" x14ac:dyDescent="0.2">
      <c r="B27" s="2" t="s">
        <v>52</v>
      </c>
    </row>
  </sheetData>
  <dataValidations count="1">
    <dataValidation type="list" allowBlank="1" showInputMessage="1" showErrorMessage="1" sqref="C4:C5" xr:uid="{69B67621-2937-4CD3-B24D-EDA6216DD057}">
      <formula1>"Yes, No"</formula1>
    </dataValidation>
  </dataValidations>
  <pageMargins left="0.5" right="0.5" top="0.5" bottom="0.5" header="0.3" footer="0.3"/>
  <pageSetup fitToWidth="0" fitToHeight="0" orientation="portrait" horizontalDpi="1200" verticalDpi="12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BAEA2D-AF5A-4C79-A4F6-12D15C64888F}">
  <sheetPr>
    <pageSetUpPr fitToPage="1"/>
  </sheetPr>
  <dimension ref="A1:G27"/>
  <sheetViews>
    <sheetView view="pageLayout" zoomScaleNormal="100" workbookViewId="0">
      <selection activeCell="A26" sqref="A26"/>
    </sheetView>
  </sheetViews>
  <sheetFormatPr defaultRowHeight="14.25" x14ac:dyDescent="0.2"/>
  <cols>
    <col min="1" max="1" width="29" style="2" customWidth="1"/>
    <col min="2" max="2" width="11.140625" style="2" customWidth="1"/>
    <col min="3" max="3" width="17" style="2" bestFit="1" customWidth="1"/>
    <col min="4" max="4" width="9.140625" style="2" customWidth="1"/>
    <col min="5" max="5" width="9.140625" style="2"/>
    <col min="6" max="6" width="17" style="2" bestFit="1" customWidth="1"/>
    <col min="7" max="7" width="4.140625" style="2" customWidth="1"/>
    <col min="8" max="16384" width="9.140625" style="2"/>
  </cols>
  <sheetData>
    <row r="1" spans="1:7" ht="30.75" customHeight="1" x14ac:dyDescent="0.2">
      <c r="A1" s="73" t="s">
        <v>34</v>
      </c>
      <c r="B1" s="73"/>
      <c r="C1" s="73"/>
      <c r="D1" s="73"/>
      <c r="E1" s="73"/>
      <c r="F1" s="73"/>
      <c r="G1" s="73"/>
    </row>
    <row r="2" spans="1:7" x14ac:dyDescent="0.2">
      <c r="A2" s="1"/>
      <c r="B2" s="1"/>
      <c r="C2" s="1"/>
      <c r="D2" s="1"/>
      <c r="E2" s="1"/>
    </row>
    <row r="3" spans="1:7" ht="50.25" customHeight="1" x14ac:dyDescent="0.2">
      <c r="A3" s="77" t="s">
        <v>28</v>
      </c>
      <c r="B3" s="86"/>
      <c r="C3" s="86"/>
      <c r="D3" s="86"/>
      <c r="E3" s="86"/>
      <c r="F3" s="86"/>
      <c r="G3" s="86"/>
    </row>
    <row r="4" spans="1:7" x14ac:dyDescent="0.2">
      <c r="A4" s="14"/>
      <c r="B4" s="14"/>
      <c r="C4" s="14"/>
      <c r="D4" s="14"/>
      <c r="E4" s="14"/>
      <c r="F4" s="14"/>
      <c r="G4" s="14"/>
    </row>
    <row r="5" spans="1:7" x14ac:dyDescent="0.2">
      <c r="A5" s="15" t="s">
        <v>33</v>
      </c>
      <c r="B5" s="94"/>
      <c r="C5" s="94"/>
      <c r="D5" s="94"/>
      <c r="E5" s="94"/>
      <c r="F5" s="94"/>
      <c r="G5" s="94"/>
    </row>
    <row r="6" spans="1:7" x14ac:dyDescent="0.2">
      <c r="A6" s="15" t="s">
        <v>35</v>
      </c>
      <c r="B6" s="72"/>
      <c r="C6" s="72"/>
      <c r="D6" s="72"/>
      <c r="E6" s="72"/>
      <c r="F6" s="72"/>
      <c r="G6" s="72"/>
    </row>
    <row r="7" spans="1:7" x14ac:dyDescent="0.2">
      <c r="A7" s="15" t="s">
        <v>12</v>
      </c>
      <c r="B7" s="18" t="s">
        <v>7</v>
      </c>
      <c r="C7" s="25"/>
      <c r="D7" s="26"/>
      <c r="E7" s="18" t="s">
        <v>3</v>
      </c>
      <c r="F7" s="25"/>
      <c r="G7" s="27"/>
    </row>
    <row r="8" spans="1:7" x14ac:dyDescent="0.2">
      <c r="A8" s="15"/>
      <c r="B8" s="18" t="s">
        <v>8</v>
      </c>
      <c r="C8" s="25"/>
      <c r="D8" s="26"/>
      <c r="E8" s="18" t="s">
        <v>4</v>
      </c>
      <c r="F8" s="25"/>
      <c r="G8" s="27"/>
    </row>
    <row r="9" spans="1:7" x14ac:dyDescent="0.2">
      <c r="A9" s="16"/>
      <c r="B9" s="18" t="s">
        <v>9</v>
      </c>
      <c r="C9" s="25"/>
      <c r="D9" s="26"/>
      <c r="E9" s="18" t="s">
        <v>5</v>
      </c>
      <c r="F9" s="25"/>
      <c r="G9" s="27"/>
    </row>
    <row r="10" spans="1:7" x14ac:dyDescent="0.2">
      <c r="A10" s="16"/>
      <c r="B10" s="19" t="s">
        <v>10</v>
      </c>
      <c r="C10" s="25"/>
      <c r="D10" s="28"/>
      <c r="E10" s="19" t="s">
        <v>6</v>
      </c>
      <c r="F10" s="25"/>
      <c r="G10" s="29"/>
    </row>
    <row r="11" spans="1:7" x14ac:dyDescent="0.2">
      <c r="A11" s="43" t="s">
        <v>12</v>
      </c>
      <c r="B11" s="15" t="s">
        <v>7</v>
      </c>
      <c r="C11" s="23"/>
      <c r="D11" s="17"/>
      <c r="E11" s="15" t="s">
        <v>3</v>
      </c>
      <c r="F11" s="23"/>
      <c r="G11" s="16"/>
    </row>
    <row r="12" spans="1:7" x14ac:dyDescent="0.2">
      <c r="A12" s="43"/>
      <c r="B12" s="15" t="s">
        <v>8</v>
      </c>
      <c r="C12" s="23"/>
      <c r="D12" s="17"/>
      <c r="E12" s="15" t="s">
        <v>4</v>
      </c>
      <c r="F12" s="23"/>
      <c r="G12" s="16"/>
    </row>
    <row r="13" spans="1:7" x14ac:dyDescent="0.2">
      <c r="A13" s="16"/>
      <c r="B13" s="18" t="s">
        <v>9</v>
      </c>
      <c r="C13" s="23"/>
      <c r="D13" s="17"/>
      <c r="E13" s="18" t="s">
        <v>5</v>
      </c>
      <c r="F13" s="23"/>
      <c r="G13" s="16"/>
    </row>
    <row r="14" spans="1:7" x14ac:dyDescent="0.2">
      <c r="A14" s="14"/>
      <c r="B14" s="19" t="s">
        <v>10</v>
      </c>
      <c r="C14" s="24"/>
      <c r="D14" s="20"/>
      <c r="E14" s="19" t="s">
        <v>6</v>
      </c>
      <c r="F14" s="23"/>
      <c r="G14" s="14"/>
    </row>
    <row r="15" spans="1:7" x14ac:dyDescent="0.2">
      <c r="A15" s="43" t="s">
        <v>12</v>
      </c>
      <c r="B15" s="15" t="s">
        <v>7</v>
      </c>
      <c r="C15" s="23"/>
      <c r="D15" s="17"/>
      <c r="E15" s="15" t="s">
        <v>3</v>
      </c>
      <c r="F15" s="23"/>
      <c r="G15" s="16"/>
    </row>
    <row r="16" spans="1:7" x14ac:dyDescent="0.2">
      <c r="A16" s="15"/>
      <c r="B16" s="15" t="s">
        <v>8</v>
      </c>
      <c r="C16" s="23"/>
      <c r="D16" s="17"/>
      <c r="E16" s="15" t="s">
        <v>4</v>
      </c>
      <c r="F16" s="23"/>
      <c r="G16" s="16"/>
    </row>
    <row r="17" spans="1:7" x14ac:dyDescent="0.2">
      <c r="A17" s="16"/>
      <c r="B17" s="18" t="s">
        <v>9</v>
      </c>
      <c r="C17" s="23"/>
      <c r="D17" s="17"/>
      <c r="E17" s="18" t="s">
        <v>5</v>
      </c>
      <c r="F17" s="23"/>
      <c r="G17" s="16"/>
    </row>
    <row r="18" spans="1:7" x14ac:dyDescent="0.2">
      <c r="A18" s="14"/>
      <c r="B18" s="19" t="s">
        <v>10</v>
      </c>
      <c r="C18" s="24"/>
      <c r="D18" s="20"/>
      <c r="E18" s="19" t="s">
        <v>6</v>
      </c>
      <c r="F18" s="23"/>
      <c r="G18" s="14"/>
    </row>
    <row r="19" spans="1:7" x14ac:dyDescent="0.2">
      <c r="A19" s="43" t="s">
        <v>12</v>
      </c>
      <c r="B19" s="15" t="s">
        <v>7</v>
      </c>
      <c r="C19" s="23"/>
      <c r="D19" s="17"/>
      <c r="E19" s="15" t="s">
        <v>3</v>
      </c>
      <c r="F19" s="23"/>
      <c r="G19" s="16"/>
    </row>
    <row r="20" spans="1:7" x14ac:dyDescent="0.2">
      <c r="A20" s="15"/>
      <c r="B20" s="15" t="s">
        <v>8</v>
      </c>
      <c r="C20" s="23"/>
      <c r="D20" s="17"/>
      <c r="E20" s="15" t="s">
        <v>4</v>
      </c>
      <c r="F20" s="23"/>
      <c r="G20" s="16"/>
    </row>
    <row r="21" spans="1:7" x14ac:dyDescent="0.2">
      <c r="A21" s="16"/>
      <c r="B21" s="18" t="s">
        <v>9</v>
      </c>
      <c r="C21" s="23"/>
      <c r="D21" s="17"/>
      <c r="E21" s="18" t="s">
        <v>5</v>
      </c>
      <c r="F21" s="23"/>
      <c r="G21" s="16"/>
    </row>
    <row r="22" spans="1:7" x14ac:dyDescent="0.2">
      <c r="A22" s="14"/>
      <c r="B22" s="19" t="s">
        <v>10</v>
      </c>
      <c r="C22" s="24"/>
      <c r="D22" s="20"/>
      <c r="E22" s="19" t="s">
        <v>6</v>
      </c>
      <c r="F22" s="23"/>
      <c r="G22" s="14"/>
    </row>
    <row r="23" spans="1:7" x14ac:dyDescent="0.2">
      <c r="A23" s="43" t="s">
        <v>12</v>
      </c>
      <c r="B23" s="15" t="s">
        <v>7</v>
      </c>
      <c r="C23" s="23"/>
      <c r="D23" s="17"/>
      <c r="E23" s="15" t="s">
        <v>3</v>
      </c>
      <c r="F23" s="23"/>
      <c r="G23" s="16"/>
    </row>
    <row r="24" spans="1:7" x14ac:dyDescent="0.2">
      <c r="A24" s="15"/>
      <c r="B24" s="15" t="s">
        <v>8</v>
      </c>
      <c r="C24" s="23"/>
      <c r="D24" s="17"/>
      <c r="E24" s="15" t="s">
        <v>4</v>
      </c>
      <c r="F24" s="23"/>
      <c r="G24" s="16"/>
    </row>
    <row r="25" spans="1:7" x14ac:dyDescent="0.2">
      <c r="A25" s="16"/>
      <c r="B25" s="18" t="s">
        <v>9</v>
      </c>
      <c r="C25" s="23"/>
      <c r="D25" s="17"/>
      <c r="E25" s="18" t="s">
        <v>5</v>
      </c>
      <c r="F25" s="23"/>
      <c r="G25" s="16"/>
    </row>
    <row r="26" spans="1:7" x14ac:dyDescent="0.2">
      <c r="A26" s="14"/>
      <c r="B26" s="19" t="s">
        <v>10</v>
      </c>
      <c r="C26" s="24"/>
      <c r="D26" s="20"/>
      <c r="E26" s="19" t="s">
        <v>6</v>
      </c>
      <c r="F26" s="24"/>
      <c r="G26" s="14"/>
    </row>
    <row r="27" spans="1:7" x14ac:dyDescent="0.2">
      <c r="A27" s="16"/>
      <c r="B27" s="16"/>
      <c r="C27" s="16"/>
      <c r="D27" s="16"/>
      <c r="E27" s="16"/>
      <c r="F27" s="16"/>
      <c r="G27" s="16"/>
    </row>
  </sheetData>
  <mergeCells count="4">
    <mergeCell ref="A1:G1"/>
    <mergeCell ref="A3:G3"/>
    <mergeCell ref="B5:G5"/>
    <mergeCell ref="B6:G6"/>
  </mergeCells>
  <pageMargins left="0.5" right="0.5" top="0.5" bottom="0.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BDEFB2-07F4-4E79-9DCF-A34272BE4F23}">
  <sheetPr>
    <pageSetUpPr fitToPage="1"/>
  </sheetPr>
  <dimension ref="A1:F39"/>
  <sheetViews>
    <sheetView view="pageLayout" zoomScaleNormal="100" workbookViewId="0">
      <selection activeCell="A39" sqref="A39"/>
    </sheetView>
  </sheetViews>
  <sheetFormatPr defaultRowHeight="14.25" x14ac:dyDescent="0.2"/>
  <cols>
    <col min="1" max="1" width="48.5703125" style="2" customWidth="1"/>
    <col min="2" max="2" width="18.140625" style="2" customWidth="1"/>
    <col min="3" max="6" width="17" style="2" bestFit="1" customWidth="1"/>
    <col min="7" max="16384" width="9.140625" style="2"/>
  </cols>
  <sheetData>
    <row r="1" spans="1:6" ht="30.75" customHeight="1" x14ac:dyDescent="0.2">
      <c r="A1" s="73" t="s">
        <v>109</v>
      </c>
      <c r="B1" s="73"/>
      <c r="C1" s="73"/>
      <c r="D1" s="73"/>
      <c r="E1" s="73"/>
      <c r="F1" s="73"/>
    </row>
    <row r="2" spans="1:6" ht="15" customHeight="1" x14ac:dyDescent="0.2">
      <c r="A2" s="1"/>
      <c r="B2" s="1"/>
      <c r="C2" s="1"/>
      <c r="D2" s="1"/>
    </row>
    <row r="3" spans="1:6" ht="37.5" customHeight="1" x14ac:dyDescent="0.2">
      <c r="A3" s="86" t="s">
        <v>29</v>
      </c>
      <c r="B3" s="86"/>
      <c r="C3" s="86"/>
      <c r="D3" s="86"/>
      <c r="E3" s="86"/>
      <c r="F3" s="86"/>
    </row>
    <row r="4" spans="1:6" ht="15" customHeight="1" x14ac:dyDescent="0.2"/>
    <row r="5" spans="1:6" x14ac:dyDescent="0.2">
      <c r="A5" s="3" t="s">
        <v>13</v>
      </c>
      <c r="B5" s="3"/>
      <c r="C5" s="4" t="s">
        <v>7</v>
      </c>
      <c r="D5" s="4" t="s">
        <v>8</v>
      </c>
      <c r="E5" s="4" t="s">
        <v>9</v>
      </c>
      <c r="F5" s="4" t="s">
        <v>10</v>
      </c>
    </row>
    <row r="6" spans="1:6" x14ac:dyDescent="0.2">
      <c r="A6" s="5" t="str">
        <f>IF(ISBLANK('Addendum A'!$C$5),"Error - enter borrower on Addendum A",'Addendum A'!$C$5)</f>
        <v>Error - enter borrower on Addendum A</v>
      </c>
      <c r="B6" s="5"/>
      <c r="C6" s="6">
        <f>'Addendum A'!D8</f>
        <v>0</v>
      </c>
      <c r="D6" s="6">
        <f>'Addendum A'!D9</f>
        <v>0</v>
      </c>
      <c r="E6" s="6">
        <f>'Addendum A'!D10</f>
        <v>0</v>
      </c>
      <c r="F6" s="6">
        <f>'Addendum A'!D11</f>
        <v>0</v>
      </c>
    </row>
    <row r="7" spans="1:6" x14ac:dyDescent="0.2">
      <c r="A7" s="5" t="str">
        <f>IF(ISBLANK('Addendum A'!$C$12),"",'Addendum A'!$C$12)</f>
        <v/>
      </c>
      <c r="B7" s="5"/>
      <c r="C7" s="6">
        <f>'Addendum A'!D17</f>
        <v>0</v>
      </c>
      <c r="D7" s="6">
        <f>'Addendum A'!D18</f>
        <v>0</v>
      </c>
      <c r="E7" s="6">
        <f>'Addendum A'!D19</f>
        <v>0</v>
      </c>
      <c r="F7" s="6">
        <f>'Addendum A'!D20</f>
        <v>0</v>
      </c>
    </row>
    <row r="8" spans="1:6" x14ac:dyDescent="0.2">
      <c r="A8" s="5" t="str">
        <f>IF(ISBLANK('Addendum A'!$C$21),"",'Addendum A'!$C$21)</f>
        <v/>
      </c>
      <c r="B8" s="5"/>
      <c r="C8" s="6">
        <f>'Addendum A'!$D26</f>
        <v>0</v>
      </c>
      <c r="D8" s="6">
        <f>'Addendum A'!$D27</f>
        <v>0</v>
      </c>
      <c r="E8" s="6">
        <f>'Addendum A'!$D28</f>
        <v>0</v>
      </c>
      <c r="F8" s="6">
        <f>'Addendum A'!$D29</f>
        <v>0</v>
      </c>
    </row>
    <row r="9" spans="1:6" x14ac:dyDescent="0.2">
      <c r="A9" s="5" t="str">
        <f>IF(ISBLANK('Addendum A'!$C$30),"",'Addendum A'!$C$30)</f>
        <v/>
      </c>
      <c r="B9" s="5"/>
      <c r="C9" s="6">
        <f>'Addendum A'!$D35</f>
        <v>0</v>
      </c>
      <c r="D9" s="6">
        <f>'Addendum A'!$D36</f>
        <v>0</v>
      </c>
      <c r="E9" s="6">
        <f>'Addendum A'!$D37</f>
        <v>0</v>
      </c>
      <c r="F9" s="6">
        <f>'Addendum A'!$D38</f>
        <v>0</v>
      </c>
    </row>
    <row r="10" spans="1:6" x14ac:dyDescent="0.2">
      <c r="A10" s="5" t="str">
        <f>IF(ISBLANK('Addendum A'!$C$39),"",'Addendum A'!$C$39)</f>
        <v/>
      </c>
      <c r="B10" s="5"/>
      <c r="C10" s="8">
        <f>'Addendum A'!$D44</f>
        <v>0</v>
      </c>
      <c r="D10" s="8">
        <f>'Addendum A'!$D45</f>
        <v>0</v>
      </c>
      <c r="E10" s="8">
        <f>'Addendum A'!$D46</f>
        <v>0</v>
      </c>
      <c r="F10" s="8">
        <f>'Addendum A'!$D47</f>
        <v>0</v>
      </c>
    </row>
    <row r="11" spans="1:6" x14ac:dyDescent="0.2">
      <c r="A11" s="5"/>
      <c r="B11" s="5"/>
      <c r="C11" s="7">
        <f>SUM(C6:C10)</f>
        <v>0</v>
      </c>
      <c r="D11" s="7">
        <f>SUM(D6:D10)</f>
        <v>0</v>
      </c>
      <c r="E11" s="7">
        <f>SUM(E6:E10)</f>
        <v>0</v>
      </c>
      <c r="F11" s="7">
        <f>SUM(F6:F10)</f>
        <v>0</v>
      </c>
    </row>
    <row r="12" spans="1:6" x14ac:dyDescent="0.2">
      <c r="A12" s="5"/>
      <c r="B12" s="5"/>
    </row>
    <row r="13" spans="1:6" x14ac:dyDescent="0.2">
      <c r="A13" s="5"/>
      <c r="B13" s="5"/>
    </row>
    <row r="14" spans="1:6" x14ac:dyDescent="0.2">
      <c r="A14" s="5"/>
      <c r="B14" s="5"/>
    </row>
    <row r="15" spans="1:6" x14ac:dyDescent="0.2">
      <c r="A15" s="3" t="s">
        <v>13</v>
      </c>
      <c r="B15" s="4" t="s">
        <v>18</v>
      </c>
      <c r="C15" s="4" t="s">
        <v>3</v>
      </c>
      <c r="D15" s="4" t="s">
        <v>4</v>
      </c>
      <c r="E15" s="4" t="s">
        <v>5</v>
      </c>
      <c r="F15" s="4" t="s">
        <v>6</v>
      </c>
    </row>
    <row r="16" spans="1:6" x14ac:dyDescent="0.2">
      <c r="A16" s="5" t="str">
        <f>IF(ISBLANK('Addendum A'!$C$5),"Error - enter borrower on Addendum A",'Addendum A'!$C$5)</f>
        <v>Error - enter borrower on Addendum A</v>
      </c>
      <c r="B16" s="30" t="str">
        <f>IF(ISBLANK('Addendum A'!$C$7),"Required",'Addendum A'!$C$7)</f>
        <v>Required</v>
      </c>
      <c r="C16" s="6">
        <f>'Addendum A'!$G8</f>
        <v>0</v>
      </c>
      <c r="D16" s="6">
        <f>'Addendum A'!$G9</f>
        <v>0</v>
      </c>
      <c r="E16" s="6">
        <f>'Addendum A'!$G10</f>
        <v>0</v>
      </c>
      <c r="F16" s="6">
        <f>'Addendum A'!$G11</f>
        <v>0</v>
      </c>
    </row>
    <row r="17" spans="1:6" x14ac:dyDescent="0.2">
      <c r="A17" s="5" t="str">
        <f>IF(ISBLANK('Addendum A'!$C$12),"",'Addendum A'!$C$12)</f>
        <v/>
      </c>
      <c r="B17" s="30" t="str">
        <f>IF(ISBLANK('Addendum A'!$C$15),"",'Addendum A'!$C$15)</f>
        <v/>
      </c>
      <c r="C17" s="6">
        <f>'Addendum A'!$G17</f>
        <v>0</v>
      </c>
      <c r="D17" s="6">
        <f>'Addendum A'!$G18</f>
        <v>0</v>
      </c>
      <c r="E17" s="6">
        <f>'Addendum A'!$G19</f>
        <v>0</v>
      </c>
      <c r="F17" s="6">
        <f>'Addendum A'!$G20</f>
        <v>0</v>
      </c>
    </row>
    <row r="18" spans="1:6" x14ac:dyDescent="0.2">
      <c r="A18" s="5" t="str">
        <f>IF(ISBLANK('Addendum A'!$C$21),"",'Addendum A'!$C$21)</f>
        <v/>
      </c>
      <c r="B18" s="30" t="str">
        <f>IF(ISBLANK('Addendum A'!$C$24),"",'Addendum A'!$C$24)</f>
        <v/>
      </c>
      <c r="C18" s="6">
        <f>'Addendum A'!$G26</f>
        <v>0</v>
      </c>
      <c r="D18" s="6">
        <f>'Addendum A'!$G27</f>
        <v>0</v>
      </c>
      <c r="E18" s="6">
        <f>'Addendum A'!$G28</f>
        <v>0</v>
      </c>
      <c r="F18" s="6">
        <f>'Addendum A'!$G29</f>
        <v>0</v>
      </c>
    </row>
    <row r="19" spans="1:6" x14ac:dyDescent="0.2">
      <c r="A19" s="5" t="str">
        <f>IF(ISBLANK('Addendum A'!$C$30),"",'Addendum A'!$C$30)</f>
        <v/>
      </c>
      <c r="B19" s="30" t="str">
        <f>IF(ISBLANK('Addendum A'!$C$33),"",'Addendum A'!$C$33)</f>
        <v/>
      </c>
      <c r="C19" s="6">
        <f>'Addendum A'!$G35</f>
        <v>0</v>
      </c>
      <c r="D19" s="6">
        <f>'Addendum A'!$G36</f>
        <v>0</v>
      </c>
      <c r="E19" s="6">
        <f>'Addendum A'!$G37</f>
        <v>0</v>
      </c>
      <c r="F19" s="6">
        <f>'Addendum A'!$G38</f>
        <v>0</v>
      </c>
    </row>
    <row r="20" spans="1:6" x14ac:dyDescent="0.2">
      <c r="A20" s="5" t="str">
        <f>IF(ISBLANK('Addendum A'!$C$39),"",'Addendum A'!$C$39)</f>
        <v/>
      </c>
      <c r="B20" s="31" t="str">
        <f>IF(ISBLANK('Addendum A'!$C$33),"",'Addendum A'!$C$33)</f>
        <v/>
      </c>
      <c r="C20" s="8">
        <f>'Addendum A'!$G44</f>
        <v>0</v>
      </c>
      <c r="D20" s="8">
        <f>'Addendum A'!$G45</f>
        <v>0</v>
      </c>
      <c r="E20" s="8">
        <f>'Addendum A'!$G46</f>
        <v>0</v>
      </c>
      <c r="F20" s="8">
        <f>'Addendum A'!$G47</f>
        <v>0</v>
      </c>
    </row>
    <row r="21" spans="1:6" x14ac:dyDescent="0.2">
      <c r="A21" s="5"/>
      <c r="B21" s="30">
        <f>(SUM(B16:B20))</f>
        <v>0</v>
      </c>
      <c r="C21" s="7">
        <f>SUM(C16:C20)</f>
        <v>0</v>
      </c>
      <c r="D21" s="7">
        <f>SUM(D16:D20)</f>
        <v>0</v>
      </c>
      <c r="E21" s="7">
        <f>SUM(E16:E20)</f>
        <v>0</v>
      </c>
      <c r="F21" s="7">
        <f>SUM(F16:F20)</f>
        <v>0</v>
      </c>
    </row>
    <row r="23" spans="1:6" x14ac:dyDescent="0.2">
      <c r="A23" s="5" t="s">
        <v>15</v>
      </c>
      <c r="B23" s="5"/>
      <c r="C23" s="6">
        <f>C21-C11</f>
        <v>0</v>
      </c>
      <c r="D23" s="6">
        <f t="shared" ref="D23:F23" si="0">D21-D11</f>
        <v>0</v>
      </c>
      <c r="E23" s="6">
        <f t="shared" si="0"/>
        <v>0</v>
      </c>
      <c r="F23" s="6">
        <f t="shared" si="0"/>
        <v>0</v>
      </c>
    </row>
    <row r="24" spans="1:6" x14ac:dyDescent="0.2">
      <c r="A24" s="5" t="s">
        <v>16</v>
      </c>
      <c r="B24" s="5"/>
      <c r="C24" s="9" t="e">
        <f>C23/C11</f>
        <v>#DIV/0!</v>
      </c>
      <c r="D24" s="9" t="e">
        <f t="shared" ref="D24:F24" si="1">D23/D11</f>
        <v>#DIV/0!</v>
      </c>
      <c r="E24" s="9" t="e">
        <f t="shared" si="1"/>
        <v>#DIV/0!</v>
      </c>
      <c r="F24" s="9" t="e">
        <f t="shared" si="1"/>
        <v>#DIV/0!</v>
      </c>
    </row>
    <row r="25" spans="1:6" ht="15" thickBot="1" x14ac:dyDescent="0.25">
      <c r="A25" s="5"/>
      <c r="B25" s="5"/>
    </row>
    <row r="26" spans="1:6" ht="15" thickBot="1" x14ac:dyDescent="0.25">
      <c r="A26" s="10"/>
      <c r="B26" s="41" t="str">
        <f>IF(AND(B21&gt;0,(B21&lt;=300)),"Qualifies","Contact FSB")</f>
        <v>Contact FSB</v>
      </c>
      <c r="C26" s="11" t="e">
        <f>IF(C24&lt;=(-25%),"Qualifies","Does not qualify")</f>
        <v>#DIV/0!</v>
      </c>
      <c r="D26" s="11" t="e">
        <f t="shared" ref="D26:F26" si="2">IF(D24&lt;=(-25%),"Qualifies","Does not qualify")</f>
        <v>#DIV/0!</v>
      </c>
      <c r="E26" s="11" t="e">
        <f t="shared" si="2"/>
        <v>#DIV/0!</v>
      </c>
      <c r="F26" s="11" t="e">
        <f t="shared" si="2"/>
        <v>#DIV/0!</v>
      </c>
    </row>
    <row r="27" spans="1:6" ht="14.25" customHeight="1" x14ac:dyDescent="0.2">
      <c r="A27" s="12"/>
      <c r="B27" s="12"/>
      <c r="C27" s="13"/>
      <c r="D27" s="13"/>
      <c r="E27" s="13"/>
      <c r="F27" s="13"/>
    </row>
    <row r="28" spans="1:6" x14ac:dyDescent="0.2">
      <c r="A28" s="42" t="s">
        <v>17</v>
      </c>
      <c r="B28" s="42"/>
      <c r="C28" s="16"/>
      <c r="D28" s="16"/>
      <c r="E28" s="16"/>
      <c r="F28" s="16"/>
    </row>
    <row r="29" spans="1:6" ht="6" customHeight="1" x14ac:dyDescent="0.2">
      <c r="A29" s="16"/>
      <c r="B29" s="16"/>
      <c r="C29" s="16"/>
      <c r="D29" s="16"/>
      <c r="E29" s="16"/>
      <c r="F29" s="16"/>
    </row>
    <row r="30" spans="1:6" ht="15" customHeight="1" x14ac:dyDescent="0.2">
      <c r="A30" s="86" t="s">
        <v>25</v>
      </c>
      <c r="B30" s="86"/>
      <c r="C30" s="86"/>
      <c r="D30" s="86"/>
      <c r="E30" s="86"/>
      <c r="F30" s="86"/>
    </row>
    <row r="31" spans="1:6" ht="6" customHeight="1" x14ac:dyDescent="0.2">
      <c r="A31" s="16"/>
      <c r="B31" s="16"/>
      <c r="C31" s="16"/>
      <c r="D31" s="16"/>
      <c r="E31" s="16"/>
      <c r="F31" s="16"/>
    </row>
    <row r="32" spans="1:6" ht="15" customHeight="1" x14ac:dyDescent="0.2">
      <c r="A32" s="86" t="s">
        <v>27</v>
      </c>
      <c r="B32" s="86"/>
      <c r="C32" s="86"/>
      <c r="D32" s="86"/>
      <c r="E32" s="86"/>
      <c r="F32" s="86"/>
    </row>
    <row r="33" spans="1:6" ht="6" customHeight="1" x14ac:dyDescent="0.2">
      <c r="A33" s="16"/>
      <c r="B33" s="16"/>
      <c r="C33" s="16"/>
      <c r="D33" s="16"/>
      <c r="E33" s="16"/>
      <c r="F33" s="16"/>
    </row>
    <row r="34" spans="1:6" ht="45" customHeight="1" x14ac:dyDescent="0.2">
      <c r="A34" s="86" t="s">
        <v>24</v>
      </c>
      <c r="B34" s="86"/>
      <c r="C34" s="86"/>
      <c r="D34" s="86"/>
      <c r="E34" s="86"/>
      <c r="F34" s="86"/>
    </row>
    <row r="35" spans="1:6" ht="5.25" customHeight="1" x14ac:dyDescent="0.2">
      <c r="A35" s="16"/>
      <c r="B35" s="16"/>
      <c r="C35" s="16"/>
      <c r="D35" s="16"/>
      <c r="E35" s="16"/>
      <c r="F35" s="16"/>
    </row>
    <row r="36" spans="1:6" ht="15" customHeight="1" x14ac:dyDescent="0.2">
      <c r="A36" s="86" t="s">
        <v>26</v>
      </c>
      <c r="B36" s="86"/>
      <c r="C36" s="86"/>
      <c r="D36" s="86"/>
      <c r="E36" s="86"/>
      <c r="F36" s="86"/>
    </row>
    <row r="39" spans="1:6" x14ac:dyDescent="0.2">
      <c r="A39" s="56" t="s">
        <v>112</v>
      </c>
    </row>
  </sheetData>
  <sheetProtection algorithmName="SHA-512" hashValue="vf7+/Wb9lJMtsoQ3L5PY8/NT0y6uMrEgiNxyeAUW5kipGXwEXzwb1X7h4IAepoFrxA0KNhzaz6aT79V+lJDkTQ==" saltValue="CNESJEvqpKcOeXHUAxg8vA==" spinCount="100000" sheet="1" objects="1" scenarios="1" selectLockedCells="1" selectUnlockedCells="1"/>
  <mergeCells count="6">
    <mergeCell ref="A34:F34"/>
    <mergeCell ref="A36:F36"/>
    <mergeCell ref="A30:F30"/>
    <mergeCell ref="A1:F1"/>
    <mergeCell ref="A3:F3"/>
    <mergeCell ref="A32:F32"/>
  </mergeCells>
  <conditionalFormatting sqref="B26:F27">
    <cfRule type="containsText" dxfId="33" priority="13" operator="containsText" text="Qualifies">
      <formula>NOT(ISERROR(SEARCH("Qualifies",B26)))</formula>
    </cfRule>
  </conditionalFormatting>
  <conditionalFormatting sqref="A6:B6 A16:B16">
    <cfRule type="beginsWith" dxfId="32" priority="12" operator="beginsWith" text="Error">
      <formula>LEFT(A6,LEN("Error"))="Error"</formula>
    </cfRule>
  </conditionalFormatting>
  <conditionalFormatting sqref="B16">
    <cfRule type="beginsWith" dxfId="31" priority="2" operator="beginsWith" text="Required">
      <formula>LEFT(B16,LEN("Required"))="Required"</formula>
    </cfRule>
  </conditionalFormatting>
  <conditionalFormatting sqref="B26">
    <cfRule type="containsText" dxfId="30" priority="1" operator="containsText" text="Contact FSB">
      <formula>NOT(ISERROR(SEARCH("Contact FSB",B26)))</formula>
    </cfRule>
  </conditionalFormatting>
  <pageMargins left="0.25" right="0.25" top="0.25" bottom="0.25" header="0.3" footer="0.3"/>
  <pageSetup orientation="landscape"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9916AF-E286-47BE-A8D4-7FB574839199}">
  <sheetPr>
    <pageSetUpPr fitToPage="1"/>
  </sheetPr>
  <dimension ref="A1:E38"/>
  <sheetViews>
    <sheetView view="pageLayout" zoomScaleNormal="100" workbookViewId="0">
      <selection activeCell="A7" sqref="A7"/>
    </sheetView>
  </sheetViews>
  <sheetFormatPr defaultRowHeight="14.25" x14ac:dyDescent="0.2"/>
  <cols>
    <col min="1" max="1" width="37.42578125" style="2" customWidth="1"/>
    <col min="2" max="2" width="17.28515625" style="2" customWidth="1"/>
    <col min="3" max="3" width="15.140625" style="2" customWidth="1"/>
    <col min="4" max="4" width="17" style="2" bestFit="1" customWidth="1"/>
    <col min="5" max="5" width="41.85546875" style="2" customWidth="1"/>
    <col min="6" max="16384" width="9.140625" style="2"/>
  </cols>
  <sheetData>
    <row r="1" spans="1:5" ht="30.75" customHeight="1" x14ac:dyDescent="0.2">
      <c r="A1" s="73" t="s">
        <v>110</v>
      </c>
      <c r="B1" s="73"/>
      <c r="C1" s="73"/>
      <c r="D1" s="73"/>
      <c r="E1" s="73"/>
    </row>
    <row r="3" spans="1:5" ht="14.25" customHeight="1" x14ac:dyDescent="0.2">
      <c r="A3" s="86" t="s">
        <v>30</v>
      </c>
      <c r="B3" s="86"/>
      <c r="C3" s="86"/>
      <c r="D3" s="86"/>
      <c r="E3" s="86"/>
    </row>
    <row r="5" spans="1:5" x14ac:dyDescent="0.2">
      <c r="A5" s="5"/>
      <c r="B5" s="5"/>
    </row>
    <row r="6" spans="1:5" x14ac:dyDescent="0.2">
      <c r="A6" s="32" t="s">
        <v>19</v>
      </c>
      <c r="B6" s="33" t="s">
        <v>20</v>
      </c>
      <c r="C6" s="33" t="s">
        <v>21</v>
      </c>
      <c r="D6" s="33" t="s">
        <v>22</v>
      </c>
      <c r="E6" s="34" t="s">
        <v>23</v>
      </c>
    </row>
    <row r="7" spans="1:5" x14ac:dyDescent="0.2">
      <c r="A7" s="35"/>
      <c r="B7" s="36"/>
      <c r="C7" s="36"/>
      <c r="D7" s="36"/>
      <c r="E7" s="37"/>
    </row>
    <row r="8" spans="1:5" x14ac:dyDescent="0.2">
      <c r="A8" s="35"/>
      <c r="B8" s="36"/>
      <c r="C8" s="36"/>
      <c r="D8" s="36"/>
      <c r="E8" s="37"/>
    </row>
    <row r="9" spans="1:5" x14ac:dyDescent="0.2">
      <c r="A9" s="35"/>
      <c r="B9" s="36"/>
      <c r="C9" s="36"/>
      <c r="D9" s="36"/>
      <c r="E9" s="37"/>
    </row>
    <row r="10" spans="1:5" x14ac:dyDescent="0.2">
      <c r="A10" s="35"/>
      <c r="B10" s="36"/>
      <c r="C10" s="36"/>
      <c r="D10" s="36"/>
      <c r="E10" s="37"/>
    </row>
    <row r="11" spans="1:5" x14ac:dyDescent="0.2">
      <c r="A11" s="35"/>
      <c r="B11" s="36"/>
      <c r="C11" s="36"/>
      <c r="D11" s="36"/>
      <c r="E11" s="37"/>
    </row>
    <row r="12" spans="1:5" x14ac:dyDescent="0.2">
      <c r="A12" s="35"/>
      <c r="B12" s="36"/>
      <c r="C12" s="36"/>
      <c r="D12" s="36"/>
      <c r="E12" s="37"/>
    </row>
    <row r="13" spans="1:5" x14ac:dyDescent="0.2">
      <c r="A13" s="35"/>
      <c r="B13" s="36"/>
      <c r="C13" s="36"/>
      <c r="D13" s="36"/>
      <c r="E13" s="37"/>
    </row>
    <row r="14" spans="1:5" x14ac:dyDescent="0.2">
      <c r="A14" s="35"/>
      <c r="B14" s="36"/>
      <c r="C14" s="36"/>
      <c r="D14" s="36"/>
      <c r="E14" s="37"/>
    </row>
    <row r="15" spans="1:5" x14ac:dyDescent="0.2">
      <c r="A15" s="35"/>
      <c r="B15" s="36"/>
      <c r="C15" s="36"/>
      <c r="D15" s="36"/>
      <c r="E15" s="37"/>
    </row>
    <row r="16" spans="1:5" x14ac:dyDescent="0.2">
      <c r="A16" s="35"/>
      <c r="B16" s="36"/>
      <c r="C16" s="36"/>
      <c r="D16" s="36"/>
      <c r="E16" s="37"/>
    </row>
    <row r="17" spans="1:5" x14ac:dyDescent="0.2">
      <c r="A17" s="35"/>
      <c r="B17" s="36"/>
      <c r="C17" s="36"/>
      <c r="D17" s="36"/>
      <c r="E17" s="37"/>
    </row>
    <row r="18" spans="1:5" x14ac:dyDescent="0.2">
      <c r="A18" s="35"/>
      <c r="B18" s="36"/>
      <c r="C18" s="36"/>
      <c r="D18" s="36"/>
      <c r="E18" s="37"/>
    </row>
    <row r="19" spans="1:5" x14ac:dyDescent="0.2">
      <c r="A19" s="35"/>
      <c r="B19" s="36"/>
      <c r="C19" s="36"/>
      <c r="D19" s="36"/>
      <c r="E19" s="37"/>
    </row>
    <row r="20" spans="1:5" x14ac:dyDescent="0.2">
      <c r="A20" s="35"/>
      <c r="B20" s="36"/>
      <c r="C20" s="36"/>
      <c r="D20" s="36"/>
      <c r="E20" s="37"/>
    </row>
    <row r="21" spans="1:5" x14ac:dyDescent="0.2">
      <c r="A21" s="38"/>
      <c r="B21" s="39"/>
      <c r="C21" s="39"/>
      <c r="D21" s="39"/>
      <c r="E21" s="40"/>
    </row>
    <row r="22" spans="1:5" x14ac:dyDescent="0.2">
      <c r="A22" s="57"/>
      <c r="B22" s="57"/>
      <c r="C22" s="57"/>
      <c r="D22" s="57"/>
      <c r="E22" s="57"/>
    </row>
    <row r="23" spans="1:5" x14ac:dyDescent="0.2">
      <c r="A23" s="57"/>
      <c r="B23" s="57"/>
      <c r="C23" s="57"/>
      <c r="D23" s="57"/>
      <c r="E23" s="57"/>
    </row>
    <row r="24" spans="1:5" x14ac:dyDescent="0.2">
      <c r="A24" s="57"/>
      <c r="B24" s="57"/>
      <c r="C24" s="57"/>
      <c r="D24" s="57"/>
      <c r="E24" s="57"/>
    </row>
    <row r="25" spans="1:5" x14ac:dyDescent="0.2">
      <c r="A25" s="57"/>
      <c r="B25" s="57"/>
      <c r="C25" s="57"/>
      <c r="D25" s="57"/>
      <c r="E25" s="57"/>
    </row>
    <row r="26" spans="1:5" x14ac:dyDescent="0.2">
      <c r="A26" s="57"/>
      <c r="B26" s="57"/>
      <c r="C26" s="57"/>
      <c r="D26" s="57"/>
      <c r="E26" s="57"/>
    </row>
    <row r="27" spans="1:5" x14ac:dyDescent="0.2">
      <c r="A27" s="57"/>
      <c r="B27" s="57"/>
      <c r="C27" s="57"/>
      <c r="D27" s="57"/>
      <c r="E27" s="57"/>
    </row>
    <row r="28" spans="1:5" x14ac:dyDescent="0.2">
      <c r="A28" s="57"/>
      <c r="B28" s="57"/>
      <c r="C28" s="57"/>
      <c r="D28" s="57"/>
      <c r="E28" s="57"/>
    </row>
    <row r="29" spans="1:5" x14ac:dyDescent="0.2">
      <c r="A29" s="57"/>
      <c r="B29" s="57"/>
      <c r="C29" s="57"/>
      <c r="D29" s="57"/>
      <c r="E29" s="57"/>
    </row>
    <row r="30" spans="1:5" x14ac:dyDescent="0.2">
      <c r="A30" s="57"/>
      <c r="B30" s="57"/>
      <c r="C30" s="57"/>
      <c r="D30" s="57"/>
      <c r="E30" s="57"/>
    </row>
    <row r="31" spans="1:5" x14ac:dyDescent="0.2">
      <c r="A31" s="57"/>
      <c r="B31" s="57"/>
      <c r="C31" s="57"/>
      <c r="D31" s="57"/>
      <c r="E31" s="57"/>
    </row>
    <row r="32" spans="1:5" x14ac:dyDescent="0.2">
      <c r="A32" s="57"/>
      <c r="B32" s="57"/>
      <c r="C32" s="57"/>
      <c r="D32" s="57"/>
      <c r="E32" s="57"/>
    </row>
    <row r="33" spans="1:5" x14ac:dyDescent="0.2">
      <c r="A33" s="57"/>
      <c r="B33" s="57"/>
      <c r="C33" s="57"/>
      <c r="D33" s="57"/>
      <c r="E33" s="57"/>
    </row>
    <row r="38" spans="1:5" x14ac:dyDescent="0.2">
      <c r="A38" s="56" t="s">
        <v>112</v>
      </c>
    </row>
  </sheetData>
  <sheetProtection algorithmName="SHA-512" hashValue="/vn6nSL86KwanO3wA5/xL+K+k+IP+ENkDsHHVgenFAsfvLXGwmXIBknxyE4sEsaMQcFz31OSiZQFQr0+V2+S/A==" saltValue="CG/qoPV0LDwHuvPbo8jD/w==" spinCount="100000" sheet="1" objects="1" scenarios="1"/>
  <mergeCells count="2">
    <mergeCell ref="A1:E1"/>
    <mergeCell ref="A3:E3"/>
  </mergeCells>
  <pageMargins left="0.5" right="0.5" top="0.5" bottom="0.5" header="0.3" footer="0.3"/>
  <pageSetup orientation="landscape"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55D356-74EF-4C3B-ACB8-766A8260868A}">
  <dimension ref="A1:C21"/>
  <sheetViews>
    <sheetView zoomScaleNormal="100" workbookViewId="0">
      <selection activeCell="C3" sqref="C3"/>
    </sheetView>
  </sheetViews>
  <sheetFormatPr defaultRowHeight="15" x14ac:dyDescent="0.25"/>
  <cols>
    <col min="2" max="2" width="57" bestFit="1" customWidth="1"/>
    <col min="3" max="3" width="15.140625" bestFit="1" customWidth="1"/>
    <col min="4" max="4" width="9.28515625" customWidth="1"/>
  </cols>
  <sheetData>
    <row r="1" spans="1:3" s="53" customFormat="1" ht="13.5" x14ac:dyDescent="0.2">
      <c r="A1" s="87" t="s">
        <v>58</v>
      </c>
      <c r="B1" s="87"/>
      <c r="C1" s="52"/>
    </row>
    <row r="2" spans="1:3" s="51" customFormat="1" ht="95.25" customHeight="1" x14ac:dyDescent="0.2">
      <c r="A2" s="88" t="s">
        <v>113</v>
      </c>
      <c r="B2" s="88"/>
      <c r="C2" s="88"/>
    </row>
    <row r="3" spans="1:3" s="51" customFormat="1" ht="13.5" x14ac:dyDescent="0.2">
      <c r="A3" s="58"/>
      <c r="C3" s="59" t="s">
        <v>174</v>
      </c>
    </row>
    <row r="4" spans="1:3" s="51" customFormat="1" ht="13.5" x14ac:dyDescent="0.2">
      <c r="A4" s="58"/>
      <c r="B4" s="60"/>
      <c r="C4" s="54"/>
    </row>
    <row r="5" spans="1:3" s="51" customFormat="1" ht="13.5" x14ac:dyDescent="0.2">
      <c r="A5" s="58"/>
      <c r="B5" s="60"/>
      <c r="C5" s="54"/>
    </row>
    <row r="6" spans="1:3" s="51" customFormat="1" ht="13.5" x14ac:dyDescent="0.2">
      <c r="A6" s="58"/>
      <c r="B6" s="60"/>
      <c r="C6" s="54"/>
    </row>
    <row r="7" spans="1:3" s="51" customFormat="1" ht="13.5" x14ac:dyDescent="0.2">
      <c r="A7" s="60"/>
      <c r="B7" s="89" t="s">
        <v>114</v>
      </c>
      <c r="C7" s="89"/>
    </row>
    <row r="8" spans="1:3" s="51" customFormat="1" ht="13.5" x14ac:dyDescent="0.2">
      <c r="B8" s="58" t="s">
        <v>59</v>
      </c>
      <c r="C8" s="61">
        <v>0</v>
      </c>
    </row>
    <row r="9" spans="1:3" s="51" customFormat="1" ht="13.5" x14ac:dyDescent="0.2">
      <c r="B9" s="58" t="s">
        <v>60</v>
      </c>
      <c r="C9" s="61">
        <v>0</v>
      </c>
    </row>
    <row r="10" spans="1:3" s="51" customFormat="1" ht="13.5" x14ac:dyDescent="0.2">
      <c r="B10" s="58" t="s">
        <v>115</v>
      </c>
      <c r="C10" s="61">
        <v>0</v>
      </c>
    </row>
    <row r="11" spans="1:3" s="51" customFormat="1" ht="13.5" x14ac:dyDescent="0.2">
      <c r="B11" s="58" t="s">
        <v>61</v>
      </c>
      <c r="C11" s="62">
        <v>0</v>
      </c>
    </row>
    <row r="12" spans="1:3" x14ac:dyDescent="0.25">
      <c r="A12" s="51"/>
      <c r="B12" s="60" t="s">
        <v>116</v>
      </c>
      <c r="C12" s="63">
        <f>C8-SUM(C9:C11)</f>
        <v>0</v>
      </c>
    </row>
    <row r="13" spans="1:3" x14ac:dyDescent="0.25">
      <c r="A13" s="51"/>
      <c r="B13" s="58" t="s">
        <v>117</v>
      </c>
      <c r="C13" s="54">
        <f>IF(C12&gt;100000,100000,C12)</f>
        <v>0</v>
      </c>
    </row>
    <row r="14" spans="1:3" x14ac:dyDescent="0.25">
      <c r="A14" s="51"/>
      <c r="B14" s="58" t="s">
        <v>118</v>
      </c>
      <c r="C14" s="61">
        <v>0</v>
      </c>
    </row>
    <row r="15" spans="1:3" x14ac:dyDescent="0.25">
      <c r="A15" s="51"/>
      <c r="B15" s="58" t="s">
        <v>119</v>
      </c>
      <c r="C15" s="61">
        <v>0</v>
      </c>
    </row>
    <row r="16" spans="1:3" x14ac:dyDescent="0.25">
      <c r="A16" s="51"/>
      <c r="B16" s="58" t="s">
        <v>120</v>
      </c>
      <c r="C16" s="62">
        <v>0</v>
      </c>
    </row>
    <row r="17" spans="1:3" x14ac:dyDescent="0.25">
      <c r="A17" s="51"/>
      <c r="B17" s="58" t="s">
        <v>121</v>
      </c>
      <c r="C17" s="62">
        <v>0</v>
      </c>
    </row>
    <row r="18" spans="1:3" x14ac:dyDescent="0.25">
      <c r="A18" s="51"/>
      <c r="B18" s="58" t="s">
        <v>122</v>
      </c>
      <c r="C18" s="54">
        <f>SUM(C13:C16)-C17</f>
        <v>0</v>
      </c>
    </row>
    <row r="19" spans="1:3" x14ac:dyDescent="0.25">
      <c r="A19" s="51"/>
      <c r="B19" s="60" t="s">
        <v>42</v>
      </c>
      <c r="C19" s="64">
        <f>ROUND(C18/12,2)</f>
        <v>0</v>
      </c>
    </row>
    <row r="20" spans="1:3" ht="15.75" thickBot="1" x14ac:dyDescent="0.3">
      <c r="A20" s="51"/>
      <c r="B20" s="60" t="s">
        <v>123</v>
      </c>
      <c r="C20" s="65">
        <f>ROUND(C19*2.5,2)</f>
        <v>0</v>
      </c>
    </row>
    <row r="21" spans="1:3" ht="15.75" thickTop="1" x14ac:dyDescent="0.25"/>
  </sheetData>
  <sheetProtection algorithmName="SHA-512" hashValue="z87mTt1wPywC1SsU22OEMWSolQELVt91jTYzVvSAWDfzZZzkbwLW5Tl8KVGap08bMuiCKwyxNPiHenyclV6Wtg==" saltValue="UmjUJl8M2vcjqHNVvfp6kA==" spinCount="100000" sheet="1" selectLockedCells="1"/>
  <mergeCells count="3">
    <mergeCell ref="A1:B1"/>
    <mergeCell ref="A2:C2"/>
    <mergeCell ref="B7:C7"/>
  </mergeCells>
  <conditionalFormatting sqref="B7:C20">
    <cfRule type="expression" dxfId="29" priority="1">
      <formula>$C$3="I do not agree"</formula>
    </cfRule>
    <cfRule type="expression" dxfId="28" priority="2">
      <formula>$C$3="Make Selection"</formula>
    </cfRule>
  </conditionalFormatting>
  <dataValidations count="1">
    <dataValidation type="list" allowBlank="1" showInputMessage="1" showErrorMessage="1" sqref="C3" xr:uid="{E71B01CF-43FF-445F-8C1C-A25521700211}">
      <formula1>"Make Selection, I do not agree, I agree"</formula1>
    </dataValidation>
  </dataValidations>
  <pageMargins left="0.7" right="0.7" top="0.75" bottom="0.75" header="0.3" footer="0.3"/>
  <pageSetup fitToWidth="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03289F-708A-4699-8BF2-458F0E049F91}">
  <dimension ref="A1:F33"/>
  <sheetViews>
    <sheetView zoomScaleNormal="100" workbookViewId="0">
      <selection activeCell="C3" sqref="C3"/>
    </sheetView>
  </sheetViews>
  <sheetFormatPr defaultRowHeight="15" x14ac:dyDescent="0.25"/>
  <cols>
    <col min="2" max="2" width="57" bestFit="1" customWidth="1"/>
    <col min="3" max="3" width="15.140625" bestFit="1" customWidth="1"/>
    <col min="5" max="5" width="57" bestFit="1" customWidth="1"/>
    <col min="6" max="6" width="15.140625" bestFit="1" customWidth="1"/>
  </cols>
  <sheetData>
    <row r="1" spans="1:6" s="53" customFormat="1" ht="13.5" x14ac:dyDescent="0.2">
      <c r="A1" s="87" t="s">
        <v>45</v>
      </c>
      <c r="B1" s="87"/>
      <c r="C1" s="52"/>
    </row>
    <row r="2" spans="1:6" s="51" customFormat="1" ht="41.25" customHeight="1" x14ac:dyDescent="0.2">
      <c r="A2" s="88" t="s">
        <v>113</v>
      </c>
      <c r="B2" s="88"/>
      <c r="C2" s="88"/>
      <c r="D2" s="88"/>
      <c r="E2" s="88"/>
      <c r="F2" s="88"/>
    </row>
    <row r="3" spans="1:6" s="51" customFormat="1" ht="13.5" x14ac:dyDescent="0.2">
      <c r="A3" s="58"/>
      <c r="B3" s="60"/>
      <c r="C3" s="59" t="s">
        <v>174</v>
      </c>
      <c r="E3" s="60"/>
      <c r="F3" s="54"/>
    </row>
    <row r="4" spans="1:6" s="51" customFormat="1" ht="13.5" x14ac:dyDescent="0.2">
      <c r="A4" s="58"/>
      <c r="B4" s="60"/>
      <c r="C4" s="60"/>
      <c r="E4" s="60"/>
      <c r="F4" s="54"/>
    </row>
    <row r="5" spans="1:6" s="51" customFormat="1" ht="13.5" x14ac:dyDescent="0.2">
      <c r="A5" s="58"/>
      <c r="B5" s="60"/>
      <c r="C5" s="60"/>
      <c r="E5" s="60"/>
      <c r="F5" s="54"/>
    </row>
    <row r="6" spans="1:6" s="51" customFormat="1" ht="13.5" x14ac:dyDescent="0.2">
      <c r="A6" s="58"/>
      <c r="B6" s="60"/>
      <c r="C6" s="60"/>
      <c r="E6" s="60"/>
      <c r="F6" s="54"/>
    </row>
    <row r="7" spans="1:6" s="51" customFormat="1" ht="13.5" x14ac:dyDescent="0.2">
      <c r="A7" s="60"/>
      <c r="B7" s="89" t="s">
        <v>114</v>
      </c>
      <c r="C7" s="89"/>
      <c r="E7" s="89" t="s">
        <v>114</v>
      </c>
      <c r="F7" s="89"/>
    </row>
    <row r="8" spans="1:6" s="51" customFormat="1" ht="13.5" x14ac:dyDescent="0.2">
      <c r="A8" s="60"/>
      <c r="B8" s="90" t="s">
        <v>124</v>
      </c>
      <c r="C8" s="90"/>
      <c r="E8" s="90" t="s">
        <v>125</v>
      </c>
      <c r="F8" s="90"/>
    </row>
    <row r="9" spans="1:6" s="51" customFormat="1" ht="13.5" x14ac:dyDescent="0.2">
      <c r="A9" s="60"/>
      <c r="B9" s="51" t="s">
        <v>126</v>
      </c>
      <c r="C9" s="66" t="s">
        <v>127</v>
      </c>
      <c r="E9" s="51" t="s">
        <v>126</v>
      </c>
      <c r="F9" s="66" t="s">
        <v>127</v>
      </c>
    </row>
    <row r="10" spans="1:6" s="51" customFormat="1" ht="13.5" x14ac:dyDescent="0.2">
      <c r="A10" s="60"/>
      <c r="B10" s="58" t="s">
        <v>128</v>
      </c>
      <c r="C10" s="66" t="s">
        <v>127</v>
      </c>
      <c r="E10" s="58" t="s">
        <v>128</v>
      </c>
      <c r="F10" s="66" t="s">
        <v>127</v>
      </c>
    </row>
    <row r="11" spans="1:6" s="51" customFormat="1" ht="13.5" x14ac:dyDescent="0.2">
      <c r="A11" s="60"/>
      <c r="B11" s="58"/>
      <c r="C11" s="54"/>
      <c r="E11" s="58"/>
      <c r="F11" s="54"/>
    </row>
    <row r="12" spans="1:6" s="51" customFormat="1" ht="13.5" x14ac:dyDescent="0.2">
      <c r="B12" s="58" t="s">
        <v>129</v>
      </c>
      <c r="C12" s="61">
        <v>0</v>
      </c>
      <c r="E12" s="58" t="s">
        <v>125</v>
      </c>
      <c r="F12" s="61">
        <v>0</v>
      </c>
    </row>
    <row r="13" spans="1:6" s="51" customFormat="1" ht="13.5" x14ac:dyDescent="0.2">
      <c r="B13" s="58" t="s">
        <v>56</v>
      </c>
      <c r="C13" s="61">
        <v>0</v>
      </c>
      <c r="E13" s="58" t="s">
        <v>130</v>
      </c>
      <c r="F13" s="54">
        <f>IF(F12&lt;0,0,IF(F12&gt;100000,100000,F12))</f>
        <v>0</v>
      </c>
    </row>
    <row r="14" spans="1:6" s="51" customFormat="1" ht="13.5" x14ac:dyDescent="0.2">
      <c r="B14" s="58" t="s">
        <v>57</v>
      </c>
      <c r="C14" s="61">
        <v>0</v>
      </c>
      <c r="E14" s="58" t="s">
        <v>131</v>
      </c>
      <c r="F14" s="61">
        <v>0</v>
      </c>
    </row>
    <row r="15" spans="1:6" s="51" customFormat="1" ht="13.5" x14ac:dyDescent="0.2">
      <c r="B15" s="58" t="s">
        <v>132</v>
      </c>
      <c r="C15" s="62">
        <v>0</v>
      </c>
      <c r="E15" s="58" t="s">
        <v>133</v>
      </c>
      <c r="F15" s="61">
        <v>0</v>
      </c>
    </row>
    <row r="16" spans="1:6" x14ac:dyDescent="0.25">
      <c r="A16" s="51"/>
      <c r="B16" s="60" t="s">
        <v>134</v>
      </c>
      <c r="C16" s="63">
        <f>C12-SUM(C13:C15)</f>
        <v>0</v>
      </c>
      <c r="E16" s="58" t="s">
        <v>135</v>
      </c>
      <c r="F16" s="61">
        <v>0</v>
      </c>
    </row>
    <row r="17" spans="1:6" x14ac:dyDescent="0.25">
      <c r="A17" s="51"/>
      <c r="B17" s="58" t="s">
        <v>130</v>
      </c>
      <c r="C17" s="54">
        <f>IF(C16&lt;0,0,IF(C16&gt;100000,100000,C16))</f>
        <v>0</v>
      </c>
      <c r="E17" s="58" t="s">
        <v>136</v>
      </c>
      <c r="F17" s="61">
        <v>0</v>
      </c>
    </row>
    <row r="18" spans="1:6" x14ac:dyDescent="0.25">
      <c r="A18" s="51"/>
      <c r="B18" s="58" t="s">
        <v>131</v>
      </c>
      <c r="C18" s="61">
        <v>0</v>
      </c>
      <c r="E18" s="51" t="s">
        <v>137</v>
      </c>
      <c r="F18" s="61">
        <v>0</v>
      </c>
    </row>
    <row r="19" spans="1:6" x14ac:dyDescent="0.25">
      <c r="A19" s="51"/>
      <c r="B19" s="58" t="s">
        <v>133</v>
      </c>
      <c r="C19" s="61">
        <v>0</v>
      </c>
      <c r="E19" s="51" t="s">
        <v>138</v>
      </c>
      <c r="F19" s="61">
        <v>0</v>
      </c>
    </row>
    <row r="20" spans="1:6" x14ac:dyDescent="0.25">
      <c r="A20" s="51"/>
      <c r="B20" s="58" t="s">
        <v>135</v>
      </c>
      <c r="C20" s="61">
        <v>0</v>
      </c>
      <c r="E20" s="51" t="s">
        <v>139</v>
      </c>
      <c r="F20" s="61">
        <v>0</v>
      </c>
    </row>
    <row r="21" spans="1:6" x14ac:dyDescent="0.25">
      <c r="A21" s="51"/>
      <c r="B21" s="58" t="s">
        <v>136</v>
      </c>
      <c r="C21" s="61">
        <v>0</v>
      </c>
      <c r="E21" s="51" t="s">
        <v>140</v>
      </c>
      <c r="F21" s="61">
        <v>0</v>
      </c>
    </row>
    <row r="22" spans="1:6" x14ac:dyDescent="0.25">
      <c r="A22" s="51"/>
      <c r="B22" s="51" t="s">
        <v>137</v>
      </c>
      <c r="C22" s="61">
        <v>0</v>
      </c>
      <c r="E22" s="58" t="s">
        <v>141</v>
      </c>
      <c r="F22" s="61">
        <v>0</v>
      </c>
    </row>
    <row r="23" spans="1:6" x14ac:dyDescent="0.25">
      <c r="A23" s="51"/>
      <c r="B23" s="51" t="s">
        <v>138</v>
      </c>
      <c r="C23" s="61">
        <v>0</v>
      </c>
      <c r="E23" s="58" t="s">
        <v>142</v>
      </c>
      <c r="F23" s="62">
        <v>0</v>
      </c>
    </row>
    <row r="24" spans="1:6" x14ac:dyDescent="0.25">
      <c r="A24" s="51"/>
      <c r="B24" s="51" t="s">
        <v>139</v>
      </c>
      <c r="C24" s="61">
        <v>0</v>
      </c>
      <c r="E24" s="58" t="s">
        <v>121</v>
      </c>
      <c r="F24" s="62">
        <v>0</v>
      </c>
    </row>
    <row r="25" spans="1:6" x14ac:dyDescent="0.25">
      <c r="A25" s="51"/>
      <c r="B25" s="51" t="s">
        <v>140</v>
      </c>
      <c r="C25" s="61">
        <v>0</v>
      </c>
      <c r="E25" s="58" t="s">
        <v>122</v>
      </c>
      <c r="F25" s="54">
        <f>SUM(F13:F23)-F24</f>
        <v>0</v>
      </c>
    </row>
    <row r="26" spans="1:6" x14ac:dyDescent="0.25">
      <c r="A26" s="51"/>
      <c r="B26" s="58" t="s">
        <v>141</v>
      </c>
      <c r="C26" s="61">
        <v>0</v>
      </c>
      <c r="E26" s="60" t="s">
        <v>42</v>
      </c>
      <c r="F26" s="64">
        <f>ROUND(F25/12,2)</f>
        <v>0</v>
      </c>
    </row>
    <row r="27" spans="1:6" x14ac:dyDescent="0.25">
      <c r="A27" s="51"/>
      <c r="B27" s="58" t="s">
        <v>142</v>
      </c>
      <c r="C27" s="62">
        <v>0</v>
      </c>
      <c r="E27" s="58" t="s">
        <v>143</v>
      </c>
      <c r="F27" s="67" t="str">
        <f>IF(F9="Select","Make Selections",(IF(F9="First",2.5,IF(F10="Select","Make Selections",IF(F10="NAICS 72",3.5,2.5)))))</f>
        <v>Make Selections</v>
      </c>
    </row>
    <row r="28" spans="1:6" ht="15.75" thickBot="1" x14ac:dyDescent="0.3">
      <c r="B28" s="58" t="s">
        <v>121</v>
      </c>
      <c r="C28" s="62">
        <v>0</v>
      </c>
      <c r="E28" s="60" t="s">
        <v>123</v>
      </c>
      <c r="F28" s="65" t="e">
        <f>ROUND(F26*F27,2)</f>
        <v>#VALUE!</v>
      </c>
    </row>
    <row r="29" spans="1:6" ht="15.75" thickTop="1" x14ac:dyDescent="0.25">
      <c r="B29" s="58" t="s">
        <v>122</v>
      </c>
      <c r="C29" s="54">
        <f>SUM(C17:C27)-C28</f>
        <v>0</v>
      </c>
    </row>
    <row r="30" spans="1:6" x14ac:dyDescent="0.25">
      <c r="B30" s="60" t="s">
        <v>42</v>
      </c>
      <c r="C30" s="64">
        <f>ROUND(C29/12,2)</f>
        <v>0</v>
      </c>
    </row>
    <row r="31" spans="1:6" x14ac:dyDescent="0.25">
      <c r="B31" s="58" t="s">
        <v>143</v>
      </c>
      <c r="C31" s="67" t="str">
        <f>IF(C9="Select","Make Selections",(IF(C9="First",2.5,IF(C10="Select","Make Selections",IF(C10="NAICS 72",3.5,2.5)))))</f>
        <v>Make Selections</v>
      </c>
    </row>
    <row r="32" spans="1:6" ht="15.75" thickBot="1" x14ac:dyDescent="0.3">
      <c r="B32" s="60" t="s">
        <v>123</v>
      </c>
      <c r="C32" s="65" t="e">
        <f>ROUND(C30*C31,2)</f>
        <v>#VALUE!</v>
      </c>
    </row>
    <row r="33" ht="15.75" thickTop="1" x14ac:dyDescent="0.25"/>
  </sheetData>
  <sheetProtection algorithmName="SHA-512" hashValue="tcoTJPmC89rpPqb83iYdjnejcJmDwLW8LfsxVT5iAEibAuab/H9/gJItS5/XE4MNv5orIIY0Oa5n2Y4Ck1Hggg==" saltValue="3W8OrtOl+83YoTGjWOm1SQ==" spinCount="100000" sheet="1" selectLockedCells="1"/>
  <mergeCells count="6">
    <mergeCell ref="A1:B1"/>
    <mergeCell ref="A2:F2"/>
    <mergeCell ref="B7:C7"/>
    <mergeCell ref="E7:F7"/>
    <mergeCell ref="B8:C8"/>
    <mergeCell ref="E8:F8"/>
  </mergeCells>
  <conditionalFormatting sqref="B27:C27 B7:F22 B23:D26 D27:D36 E23:F23 B29:C37 C28 E25:F37 F24">
    <cfRule type="expression" dxfId="27" priority="5">
      <formula>$C$3="Make Selection"</formula>
    </cfRule>
    <cfRule type="expression" dxfId="26" priority="6">
      <formula>$C$3="I do not agree"</formula>
    </cfRule>
  </conditionalFormatting>
  <conditionalFormatting sqref="B28">
    <cfRule type="expression" dxfId="25" priority="3">
      <formula>$C$3="I do not agree"</formula>
    </cfRule>
    <cfRule type="expression" dxfId="24" priority="4">
      <formula>$C$3="Make Selection"</formula>
    </cfRule>
  </conditionalFormatting>
  <conditionalFormatting sqref="E24">
    <cfRule type="expression" dxfId="23" priority="1">
      <formula>$C$3="I do not agree"</formula>
    </cfRule>
    <cfRule type="expression" dxfId="22" priority="2">
      <formula>$C$3="Make Selection"</formula>
    </cfRule>
  </conditionalFormatting>
  <dataValidations count="3">
    <dataValidation type="list" allowBlank="1" showInputMessage="1" showErrorMessage="1" sqref="C3:C6" xr:uid="{05169708-352B-476B-AEEF-EB96C2D8EA7A}">
      <formula1>"Make Selection, I do not agree, I agree"</formula1>
    </dataValidation>
    <dataValidation type="list" allowBlank="1" showInputMessage="1" showErrorMessage="1" sqref="C9 F9" xr:uid="{FE55F0B7-3E81-40C8-8ED5-C3D708EF2B8F}">
      <formula1>"Select, First, Second"</formula1>
    </dataValidation>
    <dataValidation type="list" allowBlank="1" showInputMessage="1" showErrorMessage="1" sqref="C10 F10" xr:uid="{10C51A61-ACE7-462F-8B63-6FE182936EC3}">
      <formula1>"Select, Not NAICS 72, NAICS 72"</formula1>
    </dataValidation>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C67024-F47D-42F0-B019-892F7AFBB1E4}">
  <dimension ref="A1:F63"/>
  <sheetViews>
    <sheetView zoomScaleNormal="100" workbookViewId="0">
      <selection activeCell="C3" sqref="C3"/>
    </sheetView>
  </sheetViews>
  <sheetFormatPr defaultRowHeight="15" x14ac:dyDescent="0.25"/>
  <cols>
    <col min="2" max="2" width="57" bestFit="1" customWidth="1"/>
    <col min="3" max="4" width="15.140625" bestFit="1" customWidth="1"/>
  </cols>
  <sheetData>
    <row r="1" spans="1:6" s="53" customFormat="1" ht="13.5" x14ac:dyDescent="0.2">
      <c r="A1" s="87" t="s">
        <v>144</v>
      </c>
      <c r="B1" s="87"/>
      <c r="C1" s="52"/>
    </row>
    <row r="2" spans="1:6" s="51" customFormat="1" ht="97.5" customHeight="1" x14ac:dyDescent="0.2">
      <c r="A2" s="88" t="s">
        <v>113</v>
      </c>
      <c r="B2" s="88"/>
      <c r="C2" s="88"/>
      <c r="D2" s="68"/>
      <c r="E2" s="68"/>
      <c r="F2" s="68"/>
    </row>
    <row r="3" spans="1:6" s="51" customFormat="1" ht="13.5" x14ac:dyDescent="0.2">
      <c r="A3" s="58"/>
      <c r="B3" s="60"/>
      <c r="C3" s="59" t="s">
        <v>174</v>
      </c>
      <c r="E3" s="60"/>
      <c r="F3" s="54"/>
    </row>
    <row r="4" spans="1:6" s="51" customFormat="1" ht="13.5" x14ac:dyDescent="0.2">
      <c r="A4" s="58"/>
      <c r="B4" s="60"/>
      <c r="C4" s="60"/>
      <c r="D4" s="60"/>
      <c r="E4" s="60"/>
      <c r="F4" s="54"/>
    </row>
    <row r="5" spans="1:6" s="51" customFormat="1" ht="13.5" x14ac:dyDescent="0.2">
      <c r="A5" s="58"/>
      <c r="B5" s="60"/>
      <c r="C5" s="60"/>
      <c r="D5" s="60"/>
      <c r="E5" s="60"/>
      <c r="F5" s="54"/>
    </row>
    <row r="6" spans="1:6" s="51" customFormat="1" ht="13.5" x14ac:dyDescent="0.2">
      <c r="A6" s="58"/>
      <c r="B6" s="60"/>
      <c r="C6" s="60"/>
      <c r="D6" s="60"/>
      <c r="E6" s="60"/>
      <c r="F6" s="54"/>
    </row>
    <row r="7" spans="1:6" s="51" customFormat="1" ht="13.5" x14ac:dyDescent="0.2">
      <c r="A7" s="60"/>
      <c r="B7" s="89" t="s">
        <v>114</v>
      </c>
      <c r="C7" s="89"/>
      <c r="D7" s="89"/>
    </row>
    <row r="8" spans="1:6" s="51" customFormat="1" ht="13.5" x14ac:dyDescent="0.2">
      <c r="A8" s="60"/>
      <c r="B8" s="58" t="s">
        <v>126</v>
      </c>
      <c r="D8" s="61" t="s">
        <v>127</v>
      </c>
    </row>
    <row r="9" spans="1:6" s="51" customFormat="1" ht="13.5" x14ac:dyDescent="0.2">
      <c r="A9" s="60"/>
      <c r="B9" s="58" t="s">
        <v>128</v>
      </c>
      <c r="D9" s="61" t="s">
        <v>127</v>
      </c>
    </row>
    <row r="10" spans="1:6" s="51" customFormat="1" ht="13.5" x14ac:dyDescent="0.2">
      <c r="A10" s="60"/>
      <c r="B10" s="90" t="s">
        <v>145</v>
      </c>
      <c r="C10" s="90"/>
    </row>
    <row r="11" spans="1:6" s="51" customFormat="1" ht="13.5" x14ac:dyDescent="0.2">
      <c r="B11" s="58" t="s">
        <v>146</v>
      </c>
      <c r="C11" s="61"/>
    </row>
    <row r="12" spans="1:6" s="51" customFormat="1" ht="13.5" x14ac:dyDescent="0.2">
      <c r="B12" s="58" t="s">
        <v>147</v>
      </c>
      <c r="C12" s="61"/>
    </row>
    <row r="13" spans="1:6" s="51" customFormat="1" ht="13.5" x14ac:dyDescent="0.2">
      <c r="B13" s="58" t="s">
        <v>148</v>
      </c>
      <c r="C13" s="61"/>
    </row>
    <row r="14" spans="1:6" s="51" customFormat="1" ht="13.5" x14ac:dyDescent="0.2">
      <c r="B14" s="58" t="s">
        <v>149</v>
      </c>
      <c r="C14" s="61"/>
    </row>
    <row r="15" spans="1:6" s="51" customFormat="1" ht="13.5" x14ac:dyDescent="0.2">
      <c r="B15" s="58" t="s">
        <v>150</v>
      </c>
      <c r="C15" s="54">
        <f>C11-SUM(C12:C14)</f>
        <v>0</v>
      </c>
    </row>
    <row r="16" spans="1:6" s="51" customFormat="1" ht="13.5" x14ac:dyDescent="0.2">
      <c r="B16" s="51" t="s">
        <v>143</v>
      </c>
      <c r="C16" s="51">
        <v>0.92349999999999999</v>
      </c>
    </row>
    <row r="17" spans="1:4" x14ac:dyDescent="0.25">
      <c r="A17" s="51"/>
      <c r="B17" s="58" t="s">
        <v>151</v>
      </c>
      <c r="C17" s="63">
        <f>C15*C16</f>
        <v>0</v>
      </c>
    </row>
    <row r="18" spans="1:4" x14ac:dyDescent="0.25">
      <c r="A18" s="51"/>
      <c r="B18" s="60" t="s">
        <v>152</v>
      </c>
      <c r="D18" s="54">
        <f>IF(C17&lt;0,0,IF(C17&gt;100000,100000,C17))</f>
        <v>0</v>
      </c>
    </row>
    <row r="19" spans="1:4" x14ac:dyDescent="0.25">
      <c r="A19" s="51"/>
      <c r="B19" s="90" t="s">
        <v>153</v>
      </c>
      <c r="C19" s="90"/>
      <c r="D19" s="51"/>
    </row>
    <row r="20" spans="1:4" x14ac:dyDescent="0.25">
      <c r="A20" s="51"/>
      <c r="B20" s="58" t="s">
        <v>154</v>
      </c>
      <c r="C20" s="61">
        <v>0</v>
      </c>
      <c r="D20" s="51"/>
    </row>
    <row r="21" spans="1:4" x14ac:dyDescent="0.25">
      <c r="A21" s="51"/>
      <c r="B21" s="58" t="s">
        <v>147</v>
      </c>
      <c r="C21" s="61">
        <v>0</v>
      </c>
      <c r="D21" s="51"/>
    </row>
    <row r="22" spans="1:4" x14ac:dyDescent="0.25">
      <c r="A22" s="51"/>
      <c r="B22" s="58" t="s">
        <v>148</v>
      </c>
      <c r="C22" s="61">
        <v>0</v>
      </c>
      <c r="D22" s="51"/>
    </row>
    <row r="23" spans="1:4" x14ac:dyDescent="0.25">
      <c r="A23" s="51"/>
      <c r="B23" s="58" t="s">
        <v>155</v>
      </c>
      <c r="C23" s="61">
        <v>0</v>
      </c>
      <c r="D23" s="51"/>
    </row>
    <row r="24" spans="1:4" x14ac:dyDescent="0.25">
      <c r="A24" s="51"/>
      <c r="B24" s="58" t="s">
        <v>150</v>
      </c>
      <c r="C24" s="54">
        <f>C20-SUM(C21:C23)</f>
        <v>0</v>
      </c>
      <c r="D24" s="51"/>
    </row>
    <row r="25" spans="1:4" x14ac:dyDescent="0.25">
      <c r="A25" s="51"/>
      <c r="B25" s="51" t="s">
        <v>143</v>
      </c>
      <c r="C25" s="51">
        <v>0.92349999999999999</v>
      </c>
      <c r="D25" s="51"/>
    </row>
    <row r="26" spans="1:4" x14ac:dyDescent="0.25">
      <c r="A26" s="51"/>
      <c r="B26" s="58" t="s">
        <v>151</v>
      </c>
      <c r="C26" s="63">
        <f>C24*C25</f>
        <v>0</v>
      </c>
    </row>
    <row r="27" spans="1:4" x14ac:dyDescent="0.25">
      <c r="A27" s="51"/>
      <c r="B27" s="60" t="s">
        <v>156</v>
      </c>
      <c r="D27" s="54">
        <f>IF(C26&lt;0,0,IF(C26&gt;100000,100000,C26))</f>
        <v>0</v>
      </c>
    </row>
    <row r="28" spans="1:4" x14ac:dyDescent="0.25">
      <c r="A28" s="51"/>
      <c r="B28" s="90" t="s">
        <v>157</v>
      </c>
      <c r="C28" s="90"/>
      <c r="D28" s="51"/>
    </row>
    <row r="29" spans="1:4" x14ac:dyDescent="0.25">
      <c r="B29" s="58" t="s">
        <v>154</v>
      </c>
      <c r="C29" s="61">
        <v>0</v>
      </c>
      <c r="D29" s="51"/>
    </row>
    <row r="30" spans="1:4" x14ac:dyDescent="0.25">
      <c r="B30" s="58" t="s">
        <v>147</v>
      </c>
      <c r="C30" s="61">
        <v>0</v>
      </c>
      <c r="D30" s="51"/>
    </row>
    <row r="31" spans="1:4" x14ac:dyDescent="0.25">
      <c r="B31" s="58" t="s">
        <v>148</v>
      </c>
      <c r="C31" s="61">
        <v>0</v>
      </c>
      <c r="D31" s="51"/>
    </row>
    <row r="32" spans="1:4" x14ac:dyDescent="0.25">
      <c r="B32" s="58" t="s">
        <v>155</v>
      </c>
      <c r="C32" s="61">
        <v>0</v>
      </c>
      <c r="D32" s="51"/>
    </row>
    <row r="33" spans="2:4" x14ac:dyDescent="0.25">
      <c r="B33" s="58" t="s">
        <v>150</v>
      </c>
      <c r="C33" s="54">
        <f>C29-SUM(C30:C32)</f>
        <v>0</v>
      </c>
      <c r="D33" s="51"/>
    </row>
    <row r="34" spans="2:4" x14ac:dyDescent="0.25">
      <c r="B34" s="51" t="s">
        <v>143</v>
      </c>
      <c r="C34" s="51">
        <v>0.92349999999999999</v>
      </c>
      <c r="D34" s="51"/>
    </row>
    <row r="35" spans="2:4" x14ac:dyDescent="0.25">
      <c r="B35" s="58" t="s">
        <v>151</v>
      </c>
      <c r="C35" s="63">
        <f>C33*C34</f>
        <v>0</v>
      </c>
    </row>
    <row r="36" spans="2:4" x14ac:dyDescent="0.25">
      <c r="B36" s="60" t="s">
        <v>158</v>
      </c>
      <c r="D36" s="54">
        <f>IF(C35&lt;0,0,IF(C35&gt;100000,100000,C35))</f>
        <v>0</v>
      </c>
    </row>
    <row r="37" spans="2:4" x14ac:dyDescent="0.25">
      <c r="B37" s="90" t="s">
        <v>159</v>
      </c>
      <c r="C37" s="90"/>
      <c r="D37" s="51"/>
    </row>
    <row r="38" spans="2:4" x14ac:dyDescent="0.25">
      <c r="B38" s="58" t="s">
        <v>154</v>
      </c>
      <c r="C38" s="61">
        <v>0</v>
      </c>
      <c r="D38" s="51"/>
    </row>
    <row r="39" spans="2:4" x14ac:dyDescent="0.25">
      <c r="B39" s="58" t="s">
        <v>147</v>
      </c>
      <c r="C39" s="61">
        <v>0</v>
      </c>
      <c r="D39" s="51"/>
    </row>
    <row r="40" spans="2:4" x14ac:dyDescent="0.25">
      <c r="B40" s="58" t="s">
        <v>148</v>
      </c>
      <c r="C40" s="61">
        <v>0</v>
      </c>
      <c r="D40" s="51"/>
    </row>
    <row r="41" spans="2:4" x14ac:dyDescent="0.25">
      <c r="B41" s="58" t="s">
        <v>155</v>
      </c>
      <c r="C41" s="61">
        <v>0</v>
      </c>
      <c r="D41" s="51"/>
    </row>
    <row r="42" spans="2:4" x14ac:dyDescent="0.25">
      <c r="B42" s="58" t="s">
        <v>150</v>
      </c>
      <c r="C42" s="54">
        <f>C38-SUM(C39:C41)</f>
        <v>0</v>
      </c>
      <c r="D42" s="51"/>
    </row>
    <row r="43" spans="2:4" x14ac:dyDescent="0.25">
      <c r="B43" s="51" t="s">
        <v>143</v>
      </c>
      <c r="C43" s="51">
        <v>0.92349999999999999</v>
      </c>
      <c r="D43" s="51"/>
    </row>
    <row r="44" spans="2:4" x14ac:dyDescent="0.25">
      <c r="B44" s="58" t="s">
        <v>151</v>
      </c>
      <c r="C44" s="63">
        <f>C42*C43</f>
        <v>0</v>
      </c>
    </row>
    <row r="45" spans="2:4" x14ac:dyDescent="0.25">
      <c r="B45" s="60" t="s">
        <v>160</v>
      </c>
      <c r="D45" s="54">
        <f>IF(C44&lt;0,0,IF(C44&gt;100000,100000,C44))</f>
        <v>0</v>
      </c>
    </row>
    <row r="46" spans="2:4" x14ac:dyDescent="0.25">
      <c r="B46" s="90" t="s">
        <v>161</v>
      </c>
      <c r="C46" s="90"/>
      <c r="D46" s="51"/>
    </row>
    <row r="47" spans="2:4" x14ac:dyDescent="0.25">
      <c r="B47" s="58" t="s">
        <v>131</v>
      </c>
      <c r="C47" s="61">
        <v>0</v>
      </c>
    </row>
    <row r="48" spans="2:4" x14ac:dyDescent="0.25">
      <c r="B48" s="58" t="s">
        <v>133</v>
      </c>
      <c r="C48" s="61">
        <v>0</v>
      </c>
    </row>
    <row r="49" spans="1:5" x14ac:dyDescent="0.25">
      <c r="B49" s="58" t="s">
        <v>135</v>
      </c>
      <c r="C49" s="61">
        <v>0</v>
      </c>
    </row>
    <row r="50" spans="1:5" x14ac:dyDescent="0.25">
      <c r="B50" s="58" t="s">
        <v>136</v>
      </c>
      <c r="C50" s="61">
        <v>0</v>
      </c>
    </row>
    <row r="51" spans="1:5" x14ac:dyDescent="0.25">
      <c r="B51" s="51" t="s">
        <v>137</v>
      </c>
      <c r="C51" s="61">
        <v>0</v>
      </c>
    </row>
    <row r="52" spans="1:5" x14ac:dyDescent="0.25">
      <c r="B52" s="51" t="s">
        <v>138</v>
      </c>
      <c r="C52" s="61">
        <v>0</v>
      </c>
    </row>
    <row r="53" spans="1:5" x14ac:dyDescent="0.25">
      <c r="B53" s="51" t="s">
        <v>139</v>
      </c>
      <c r="C53" s="61">
        <v>0</v>
      </c>
    </row>
    <row r="54" spans="1:5" x14ac:dyDescent="0.25">
      <c r="A54" s="51"/>
      <c r="B54" s="51" t="s">
        <v>140</v>
      </c>
      <c r="C54" s="61">
        <v>0</v>
      </c>
      <c r="D54" s="51"/>
      <c r="E54" s="51"/>
    </row>
    <row r="55" spans="1:5" x14ac:dyDescent="0.25">
      <c r="A55" s="51"/>
      <c r="B55" s="51" t="s">
        <v>162</v>
      </c>
      <c r="C55" s="61">
        <v>0</v>
      </c>
      <c r="D55" s="51"/>
      <c r="E55" s="51"/>
    </row>
    <row r="56" spans="1:5" x14ac:dyDescent="0.25">
      <c r="A56" s="51"/>
      <c r="B56" s="51" t="s">
        <v>163</v>
      </c>
      <c r="C56" s="62">
        <v>0</v>
      </c>
      <c r="D56" s="51"/>
      <c r="E56" s="51"/>
    </row>
    <row r="57" spans="1:5" x14ac:dyDescent="0.25">
      <c r="B57" s="58" t="s">
        <v>121</v>
      </c>
      <c r="C57" s="62">
        <v>0</v>
      </c>
    </row>
    <row r="58" spans="1:5" x14ac:dyDescent="0.25">
      <c r="B58" s="58" t="s">
        <v>164</v>
      </c>
      <c r="D58" s="54">
        <f>SUM(C47:C56)-C57</f>
        <v>0</v>
      </c>
    </row>
    <row r="59" spans="1:5" x14ac:dyDescent="0.25">
      <c r="B59" s="58" t="s">
        <v>165</v>
      </c>
      <c r="D59" s="54">
        <f>SUM(D18:D58)</f>
        <v>0</v>
      </c>
    </row>
    <row r="60" spans="1:5" x14ac:dyDescent="0.25">
      <c r="B60" s="60" t="s">
        <v>42</v>
      </c>
      <c r="D60" s="64">
        <f>ROUND(D59/12,2)</f>
        <v>0</v>
      </c>
    </row>
    <row r="61" spans="1:5" x14ac:dyDescent="0.25">
      <c r="B61" s="58" t="s">
        <v>143</v>
      </c>
      <c r="D61" s="67" t="str">
        <f>IF(D8="Select","Make Selections",(IF(D8="First",2.5,IF(D9="Select","Make Selections",IF(D9="NAICS 72",3.5,2.5)))))</f>
        <v>Make Selections</v>
      </c>
    </row>
    <row r="62" spans="1:5" ht="15.75" thickBot="1" x14ac:dyDescent="0.3">
      <c r="B62" s="60" t="s">
        <v>123</v>
      </c>
      <c r="D62" s="65" t="e">
        <f>ROUND(D60*D61,2)</f>
        <v>#VALUE!</v>
      </c>
    </row>
    <row r="63" spans="1:5" ht="15.75" thickTop="1" x14ac:dyDescent="0.25"/>
  </sheetData>
  <sheetProtection algorithmName="SHA-512" hashValue="EndHVfvs7T0eoY5NK1PuV8lfVMwe79ong7DkPzzR9s5ALONiaZSjH8ovZzZerzJ07Jrj4AnsQbVwRFpHsGtmmg==" saltValue="6Ks0cezQ/CrDn4+0OrI9Vg==" spinCount="100000" sheet="1" selectLockedCells="1"/>
  <mergeCells count="8">
    <mergeCell ref="B37:C37"/>
    <mergeCell ref="B46:C46"/>
    <mergeCell ref="A1:B1"/>
    <mergeCell ref="A2:C2"/>
    <mergeCell ref="B7:D7"/>
    <mergeCell ref="B10:C10"/>
    <mergeCell ref="B19:C19"/>
    <mergeCell ref="B28:C28"/>
  </mergeCells>
  <conditionalFormatting sqref="B58:D66 C57:D57 B7:D56">
    <cfRule type="expression" dxfId="21" priority="3">
      <formula>$C$3="Make Selection"</formula>
    </cfRule>
    <cfRule type="expression" dxfId="20" priority="4">
      <formula>$C$3="I do not agree"</formula>
    </cfRule>
  </conditionalFormatting>
  <conditionalFormatting sqref="B57">
    <cfRule type="expression" dxfId="19" priority="1">
      <formula>$C$3="I do not agree"</formula>
    </cfRule>
    <cfRule type="expression" dxfId="18" priority="2">
      <formula>$C$3="Make Selection"</formula>
    </cfRule>
  </conditionalFormatting>
  <dataValidations count="3">
    <dataValidation type="list" allowBlank="1" showInputMessage="1" showErrorMessage="1" sqref="C3" xr:uid="{6EBE284A-01D2-4A62-8918-4B7039CFE075}">
      <formula1>"Make Selection, I do not agree, I agree"</formula1>
    </dataValidation>
    <dataValidation type="list" allowBlank="1" showInputMessage="1" showErrorMessage="1" sqref="D8" xr:uid="{12266185-2F59-4ADB-8462-BC30A275B0D7}">
      <formula1>"Select, First, Second"</formula1>
    </dataValidation>
    <dataValidation type="list" allowBlank="1" showInputMessage="1" showErrorMessage="1" sqref="D9" xr:uid="{EE9AC9BC-2D46-4263-96CF-2D915BB6410A}">
      <formula1>"Select, Not NAICS 72, NAICS 72"</formula1>
    </dataValidation>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8C69C1-0563-4BB8-A348-D73CD06ECF42}">
  <dimension ref="A1:F26"/>
  <sheetViews>
    <sheetView zoomScaleNormal="100" workbookViewId="0">
      <selection activeCell="C3" sqref="C3"/>
    </sheetView>
  </sheetViews>
  <sheetFormatPr defaultRowHeight="15" x14ac:dyDescent="0.25"/>
  <cols>
    <col min="2" max="2" width="57" bestFit="1" customWidth="1"/>
    <col min="3" max="3" width="15.140625" bestFit="1" customWidth="1"/>
  </cols>
  <sheetData>
    <row r="1" spans="1:6" s="53" customFormat="1" ht="13.5" x14ac:dyDescent="0.2">
      <c r="A1" s="87" t="s">
        <v>67</v>
      </c>
      <c r="B1" s="87"/>
      <c r="C1" s="52"/>
    </row>
    <row r="2" spans="1:6" s="51" customFormat="1" ht="97.5" customHeight="1" x14ac:dyDescent="0.2">
      <c r="A2" s="88" t="s">
        <v>113</v>
      </c>
      <c r="B2" s="88"/>
      <c r="C2" s="88"/>
      <c r="D2" s="68"/>
      <c r="E2" s="68"/>
      <c r="F2" s="68"/>
    </row>
    <row r="3" spans="1:6" s="51" customFormat="1" ht="13.5" x14ac:dyDescent="0.2">
      <c r="A3" s="58"/>
      <c r="B3" s="60"/>
      <c r="C3" s="59" t="s">
        <v>174</v>
      </c>
      <c r="E3" s="60"/>
      <c r="F3" s="54"/>
    </row>
    <row r="4" spans="1:6" s="51" customFormat="1" ht="13.5" x14ac:dyDescent="0.2">
      <c r="A4" s="58"/>
      <c r="B4" s="60"/>
      <c r="C4" s="60"/>
      <c r="D4" s="60"/>
      <c r="E4" s="60"/>
      <c r="F4" s="54"/>
    </row>
    <row r="5" spans="1:6" s="51" customFormat="1" ht="13.5" x14ac:dyDescent="0.2">
      <c r="A5" s="58"/>
      <c r="B5" s="60"/>
      <c r="C5" s="60"/>
      <c r="D5" s="60"/>
      <c r="E5" s="60"/>
      <c r="F5" s="54"/>
    </row>
    <row r="6" spans="1:6" s="51" customFormat="1" ht="13.5" x14ac:dyDescent="0.2">
      <c r="A6" s="58"/>
      <c r="B6" s="60"/>
      <c r="C6" s="60"/>
      <c r="D6" s="60"/>
      <c r="E6" s="60"/>
      <c r="F6" s="54"/>
    </row>
    <row r="7" spans="1:6" s="51" customFormat="1" ht="13.5" x14ac:dyDescent="0.2">
      <c r="A7" s="60"/>
      <c r="B7" s="89" t="s">
        <v>114</v>
      </c>
      <c r="C7" s="89"/>
    </row>
    <row r="8" spans="1:6" s="51" customFormat="1" ht="13.5" x14ac:dyDescent="0.2">
      <c r="A8" s="60"/>
      <c r="B8" s="51" t="s">
        <v>126</v>
      </c>
      <c r="C8" s="66" t="s">
        <v>127</v>
      </c>
    </row>
    <row r="9" spans="1:6" s="51" customFormat="1" ht="13.5" x14ac:dyDescent="0.2">
      <c r="A9" s="60"/>
      <c r="B9" s="58" t="s">
        <v>128</v>
      </c>
      <c r="C9" s="66" t="s">
        <v>127</v>
      </c>
    </row>
    <row r="10" spans="1:6" s="51" customFormat="1" ht="13.5" x14ac:dyDescent="0.2">
      <c r="A10" s="60"/>
      <c r="B10" s="58"/>
      <c r="C10" s="54"/>
    </row>
    <row r="11" spans="1:6" x14ac:dyDescent="0.25">
      <c r="A11" s="51"/>
      <c r="B11" s="58" t="s">
        <v>131</v>
      </c>
      <c r="C11" s="61">
        <v>0</v>
      </c>
    </row>
    <row r="12" spans="1:6" x14ac:dyDescent="0.25">
      <c r="A12" s="51"/>
      <c r="B12" s="58" t="s">
        <v>133</v>
      </c>
      <c r="C12" s="61">
        <v>0</v>
      </c>
    </row>
    <row r="13" spans="1:6" x14ac:dyDescent="0.25">
      <c r="A13" s="51"/>
      <c r="B13" s="58" t="s">
        <v>135</v>
      </c>
      <c r="C13" s="61">
        <v>0</v>
      </c>
    </row>
    <row r="14" spans="1:6" x14ac:dyDescent="0.25">
      <c r="A14" s="51"/>
      <c r="B14" s="58" t="s">
        <v>136</v>
      </c>
      <c r="C14" s="61">
        <v>0</v>
      </c>
    </row>
    <row r="15" spans="1:6" x14ac:dyDescent="0.25">
      <c r="A15" s="51"/>
      <c r="B15" s="51" t="s">
        <v>137</v>
      </c>
      <c r="C15" s="61">
        <v>0</v>
      </c>
    </row>
    <row r="16" spans="1:6" x14ac:dyDescent="0.25">
      <c r="A16" s="51"/>
      <c r="B16" s="51" t="s">
        <v>138</v>
      </c>
      <c r="C16" s="61">
        <v>0</v>
      </c>
    </row>
    <row r="17" spans="1:5" x14ac:dyDescent="0.25">
      <c r="A17" s="51"/>
      <c r="B17" s="51" t="s">
        <v>139</v>
      </c>
      <c r="C17" s="61">
        <v>0</v>
      </c>
    </row>
    <row r="18" spans="1:5" x14ac:dyDescent="0.25">
      <c r="A18" s="51"/>
      <c r="B18" s="51" t="s">
        <v>140</v>
      </c>
      <c r="C18" s="61">
        <v>0</v>
      </c>
    </row>
    <row r="19" spans="1:5" x14ac:dyDescent="0.25">
      <c r="A19" s="51"/>
      <c r="B19" s="51" t="s">
        <v>166</v>
      </c>
      <c r="C19" s="61">
        <v>0</v>
      </c>
      <c r="D19" s="51"/>
      <c r="E19" s="51"/>
    </row>
    <row r="20" spans="1:5" x14ac:dyDescent="0.25">
      <c r="A20" s="51"/>
      <c r="B20" s="51" t="s">
        <v>167</v>
      </c>
      <c r="C20" s="62">
        <v>0</v>
      </c>
      <c r="D20" s="51"/>
      <c r="E20" s="51"/>
    </row>
    <row r="21" spans="1:5" x14ac:dyDescent="0.25">
      <c r="A21" s="51"/>
      <c r="B21" s="58" t="s">
        <v>168</v>
      </c>
      <c r="C21" s="62">
        <v>0</v>
      </c>
      <c r="D21" s="51"/>
      <c r="E21" s="51"/>
    </row>
    <row r="22" spans="1:5" x14ac:dyDescent="0.25">
      <c r="B22" s="58" t="s">
        <v>122</v>
      </c>
      <c r="C22" s="54">
        <f>SUM(C11:C20)-C21</f>
        <v>0</v>
      </c>
    </row>
    <row r="23" spans="1:5" x14ac:dyDescent="0.25">
      <c r="B23" s="60" t="s">
        <v>42</v>
      </c>
      <c r="C23" s="64">
        <f>ROUND(C22/12,2)</f>
        <v>0</v>
      </c>
    </row>
    <row r="24" spans="1:5" x14ac:dyDescent="0.25">
      <c r="B24" s="58" t="s">
        <v>143</v>
      </c>
      <c r="C24" s="67" t="str">
        <f>IF(C8="Select","Make Selections",(IF(C8="First",2.5,IF(C9="Select","Make Selections",IF(C9="NAICS 72",3.5,2.5)))))</f>
        <v>Make Selections</v>
      </c>
    </row>
    <row r="25" spans="1:5" ht="15.75" thickBot="1" x14ac:dyDescent="0.3">
      <c r="B25" s="60" t="s">
        <v>123</v>
      </c>
      <c r="C25" s="65" t="e">
        <f>ROUND(C23*C24,2)</f>
        <v>#VALUE!</v>
      </c>
    </row>
    <row r="26" spans="1:5" ht="15.75" thickTop="1" x14ac:dyDescent="0.25"/>
  </sheetData>
  <sheetProtection algorithmName="SHA-512" hashValue="MJ4D/q+qBIsJQckRHvzLt2+HwlsFfl92SRjFp5W//vk16lxT16pCICZTWdIXfN4XkH1vOvjQ9N3FQQyqwZ6TDw==" saltValue="k7XyRNexhwAPyh798KiQ5w==" spinCount="100000" sheet="1" selectLockedCells="1"/>
  <mergeCells count="3">
    <mergeCell ref="A1:B1"/>
    <mergeCell ref="A2:C2"/>
    <mergeCell ref="B7:C7"/>
  </mergeCells>
  <conditionalFormatting sqref="B22:C28 C21 B7:C20">
    <cfRule type="expression" dxfId="17" priority="3">
      <formula>$C$3="Make Selection"</formula>
    </cfRule>
    <cfRule type="expression" dxfId="16" priority="4">
      <formula>$C$3="I do not agree"</formula>
    </cfRule>
  </conditionalFormatting>
  <conditionalFormatting sqref="B21">
    <cfRule type="expression" dxfId="15" priority="1">
      <formula>$C$3="I do not agree"</formula>
    </cfRule>
    <cfRule type="expression" dxfId="14" priority="2">
      <formula>$C$3="Make Selection"</formula>
    </cfRule>
  </conditionalFormatting>
  <dataValidations count="3">
    <dataValidation type="list" allowBlank="1" showInputMessage="1" showErrorMessage="1" sqref="C3" xr:uid="{11D1F8A9-CB5A-43E8-B6A7-D6E47BE669EE}">
      <formula1>"Make Selection, I do not agree, I agree"</formula1>
    </dataValidation>
    <dataValidation type="list" allowBlank="1" showInputMessage="1" showErrorMessage="1" sqref="C9" xr:uid="{38E0135E-8672-47C7-B1AC-0BA8DB2E74F0}">
      <formula1>"Select, Not NAICS 72, NAICS 72"</formula1>
    </dataValidation>
    <dataValidation type="list" allowBlank="1" showInputMessage="1" showErrorMessage="1" sqref="C8" xr:uid="{42718A1A-548E-4428-A05E-FD09CC8E4FFE}">
      <formula1>"Select, First, Second"</formula1>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80FB71-EF5F-4558-A3EC-C2F567683B23}">
  <dimension ref="A1:F26"/>
  <sheetViews>
    <sheetView zoomScaleNormal="100" workbookViewId="0">
      <selection activeCell="C3" sqref="C3"/>
    </sheetView>
  </sheetViews>
  <sheetFormatPr defaultRowHeight="15" x14ac:dyDescent="0.25"/>
  <cols>
    <col min="2" max="2" width="57" bestFit="1" customWidth="1"/>
    <col min="3" max="3" width="15.140625" bestFit="1" customWidth="1"/>
  </cols>
  <sheetData>
    <row r="1" spans="1:6" s="53" customFormat="1" ht="13.5" x14ac:dyDescent="0.2">
      <c r="A1" s="87" t="s">
        <v>69</v>
      </c>
      <c r="B1" s="87"/>
      <c r="C1" s="52"/>
    </row>
    <row r="2" spans="1:6" s="51" customFormat="1" ht="97.5" customHeight="1" x14ac:dyDescent="0.2">
      <c r="A2" s="88" t="s">
        <v>113</v>
      </c>
      <c r="B2" s="88"/>
      <c r="C2" s="88"/>
      <c r="D2" s="68"/>
      <c r="E2" s="68"/>
      <c r="F2" s="68"/>
    </row>
    <row r="3" spans="1:6" s="51" customFormat="1" ht="13.5" x14ac:dyDescent="0.2">
      <c r="A3" s="58"/>
      <c r="B3" s="60"/>
      <c r="C3" s="59" t="s">
        <v>174</v>
      </c>
      <c r="E3" s="60"/>
      <c r="F3" s="54"/>
    </row>
    <row r="4" spans="1:6" s="51" customFormat="1" ht="13.5" x14ac:dyDescent="0.2">
      <c r="A4" s="58"/>
      <c r="B4" s="60"/>
      <c r="C4" s="60"/>
      <c r="D4" s="60"/>
      <c r="E4" s="60"/>
      <c r="F4" s="54"/>
    </row>
    <row r="5" spans="1:6" s="51" customFormat="1" ht="13.5" x14ac:dyDescent="0.2">
      <c r="A5" s="58"/>
      <c r="B5" s="60"/>
      <c r="C5" s="60"/>
      <c r="D5" s="60"/>
      <c r="E5" s="60"/>
      <c r="F5" s="54"/>
    </row>
    <row r="6" spans="1:6" s="51" customFormat="1" ht="13.5" x14ac:dyDescent="0.2">
      <c r="A6" s="58"/>
      <c r="B6" s="60"/>
      <c r="C6" s="60"/>
      <c r="D6" s="60"/>
      <c r="E6" s="60"/>
      <c r="F6" s="54"/>
    </row>
    <row r="7" spans="1:6" s="51" customFormat="1" ht="13.5" x14ac:dyDescent="0.2">
      <c r="A7" s="60"/>
      <c r="B7" s="89" t="s">
        <v>114</v>
      </c>
      <c r="C7" s="89"/>
    </row>
    <row r="8" spans="1:6" s="51" customFormat="1" ht="13.5" x14ac:dyDescent="0.2">
      <c r="A8" s="60"/>
      <c r="B8" s="51" t="s">
        <v>126</v>
      </c>
      <c r="C8" s="66" t="s">
        <v>127</v>
      </c>
    </row>
    <row r="9" spans="1:6" s="51" customFormat="1" ht="13.5" x14ac:dyDescent="0.2">
      <c r="A9" s="60"/>
      <c r="B9" s="58" t="s">
        <v>128</v>
      </c>
      <c r="C9" s="66" t="s">
        <v>127</v>
      </c>
    </row>
    <row r="10" spans="1:6" s="51" customFormat="1" ht="13.5" x14ac:dyDescent="0.2">
      <c r="A10" s="60"/>
      <c r="B10" s="58"/>
      <c r="C10" s="54"/>
    </row>
    <row r="11" spans="1:6" x14ac:dyDescent="0.25">
      <c r="A11" s="51"/>
      <c r="B11" s="58" t="s">
        <v>131</v>
      </c>
      <c r="C11" s="61">
        <v>0</v>
      </c>
    </row>
    <row r="12" spans="1:6" x14ac:dyDescent="0.25">
      <c r="A12" s="51"/>
      <c r="B12" s="58" t="s">
        <v>133</v>
      </c>
      <c r="C12" s="61">
        <v>0</v>
      </c>
    </row>
    <row r="13" spans="1:6" x14ac:dyDescent="0.25">
      <c r="A13" s="51"/>
      <c r="B13" s="58" t="s">
        <v>135</v>
      </c>
      <c r="C13" s="61">
        <v>0</v>
      </c>
    </row>
    <row r="14" spans="1:6" x14ac:dyDescent="0.25">
      <c r="A14" s="51"/>
      <c r="B14" s="58" t="s">
        <v>136</v>
      </c>
      <c r="C14" s="61">
        <v>0</v>
      </c>
    </row>
    <row r="15" spans="1:6" x14ac:dyDescent="0.25">
      <c r="A15" s="51"/>
      <c r="B15" s="51" t="s">
        <v>137</v>
      </c>
      <c r="C15" s="61">
        <v>0</v>
      </c>
    </row>
    <row r="16" spans="1:6" x14ac:dyDescent="0.25">
      <c r="A16" s="51"/>
      <c r="B16" s="51" t="s">
        <v>138</v>
      </c>
      <c r="C16" s="61">
        <v>0</v>
      </c>
    </row>
    <row r="17" spans="1:5" x14ac:dyDescent="0.25">
      <c r="A17" s="51"/>
      <c r="B17" s="51" t="s">
        <v>139</v>
      </c>
      <c r="C17" s="61">
        <v>0</v>
      </c>
    </row>
    <row r="18" spans="1:5" x14ac:dyDescent="0.25">
      <c r="A18" s="51"/>
      <c r="B18" s="51" t="s">
        <v>140</v>
      </c>
      <c r="C18" s="61">
        <v>0</v>
      </c>
    </row>
    <row r="19" spans="1:5" x14ac:dyDescent="0.25">
      <c r="A19" s="51"/>
      <c r="B19" s="51" t="s">
        <v>169</v>
      </c>
      <c r="C19" s="61">
        <v>0</v>
      </c>
      <c r="D19" s="51"/>
      <c r="E19" s="51"/>
    </row>
    <row r="20" spans="1:5" x14ac:dyDescent="0.25">
      <c r="A20" s="51"/>
      <c r="B20" s="51" t="s">
        <v>170</v>
      </c>
      <c r="C20" s="62">
        <v>0</v>
      </c>
      <c r="D20" s="51"/>
      <c r="E20" s="51"/>
    </row>
    <row r="21" spans="1:5" x14ac:dyDescent="0.25">
      <c r="A21" s="51"/>
      <c r="B21" s="58" t="s">
        <v>168</v>
      </c>
      <c r="C21" s="62">
        <v>0</v>
      </c>
      <c r="D21" s="51"/>
      <c r="E21" s="51"/>
    </row>
    <row r="22" spans="1:5" x14ac:dyDescent="0.25">
      <c r="B22" s="58" t="s">
        <v>122</v>
      </c>
      <c r="C22" s="54">
        <f>SUM(C11:C20)-C21</f>
        <v>0</v>
      </c>
    </row>
    <row r="23" spans="1:5" x14ac:dyDescent="0.25">
      <c r="B23" s="60" t="s">
        <v>42</v>
      </c>
      <c r="C23" s="64">
        <f>ROUND(C22/12,2)</f>
        <v>0</v>
      </c>
    </row>
    <row r="24" spans="1:5" x14ac:dyDescent="0.25">
      <c r="B24" s="58" t="s">
        <v>143</v>
      </c>
      <c r="C24" s="67" t="str">
        <f>IF(C8="Select","Make Selections",(IF(C8="First",2.5,IF(C9="Select","Make Selections",IF(C9="NAICS 72",3.5,2.5)))))</f>
        <v>Make Selections</v>
      </c>
    </row>
    <row r="25" spans="1:5" ht="15.75" thickBot="1" x14ac:dyDescent="0.3">
      <c r="B25" s="60" t="s">
        <v>123</v>
      </c>
      <c r="C25" s="65" t="e">
        <f>ROUND(C23*C24,2)</f>
        <v>#VALUE!</v>
      </c>
    </row>
    <row r="26" spans="1:5" ht="15.75" thickTop="1" x14ac:dyDescent="0.25"/>
  </sheetData>
  <sheetProtection algorithmName="SHA-512" hashValue="ejifvK3+wLXsbI4jU9BiO1qdzbSWfmhTPvDPcaRgIktz0YGObPzpvLOqI2USje18sKABDVqt5lcSPvi3ZcUnAQ==" saltValue="0HsmJ/hJuaqBq5t7N5BZXg==" spinCount="100000" sheet="1" selectLockedCells="1"/>
  <mergeCells count="3">
    <mergeCell ref="A1:B1"/>
    <mergeCell ref="A2:C2"/>
    <mergeCell ref="B7:C7"/>
  </mergeCells>
  <conditionalFormatting sqref="B23:C29 C21 B7:C20 B22">
    <cfRule type="expression" dxfId="13" priority="5">
      <formula>$C$3="Make Selection"</formula>
    </cfRule>
    <cfRule type="expression" dxfId="12" priority="6">
      <formula>$C$3="I do not agree"</formula>
    </cfRule>
  </conditionalFormatting>
  <conditionalFormatting sqref="B21">
    <cfRule type="expression" dxfId="11" priority="3">
      <formula>$C$3="I do not agree"</formula>
    </cfRule>
    <cfRule type="expression" dxfId="10" priority="4">
      <formula>$C$3="Make Selection"</formula>
    </cfRule>
  </conditionalFormatting>
  <conditionalFormatting sqref="C22">
    <cfRule type="expression" dxfId="9" priority="1">
      <formula>$C$3="Make Selection"</formula>
    </cfRule>
    <cfRule type="expression" dxfId="8" priority="2">
      <formula>$C$3="I do not agree"</formula>
    </cfRule>
  </conditionalFormatting>
  <dataValidations count="3">
    <dataValidation type="list" allowBlank="1" showInputMessage="1" showErrorMessage="1" sqref="C3" xr:uid="{BA962305-4E83-4B89-A93B-29457473FDB1}">
      <formula1>"Make Selection, I do not agree, I agree"</formula1>
    </dataValidation>
    <dataValidation type="list" allowBlank="1" showInputMessage="1" showErrorMessage="1" sqref="C8" xr:uid="{AB9C4365-A33B-427C-8CF1-AE2BE81BA811}">
      <formula1>"Select, First, Second"</formula1>
    </dataValidation>
    <dataValidation type="list" allowBlank="1" showInputMessage="1" showErrorMessage="1" sqref="C9" xr:uid="{2F388B2D-8A25-4DCD-A7DD-C439A2811B40}">
      <formula1>"Select, Not NAICS 72, NAICS 72"</formula1>
    </dataValidation>
  </dataValidation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68CAFC-ECBB-4617-9447-7B309A577531}">
  <dimension ref="A1:F26"/>
  <sheetViews>
    <sheetView zoomScaleNormal="100" workbookViewId="0">
      <selection activeCell="C3" sqref="C3"/>
    </sheetView>
  </sheetViews>
  <sheetFormatPr defaultRowHeight="15" x14ac:dyDescent="0.25"/>
  <cols>
    <col min="2" max="2" width="57" bestFit="1" customWidth="1"/>
    <col min="3" max="3" width="15.140625" bestFit="1" customWidth="1"/>
  </cols>
  <sheetData>
    <row r="1" spans="1:6" s="53" customFormat="1" ht="13.5" x14ac:dyDescent="0.2">
      <c r="A1" s="87" t="s">
        <v>171</v>
      </c>
      <c r="B1" s="87"/>
      <c r="C1" s="52"/>
    </row>
    <row r="2" spans="1:6" s="51" customFormat="1" ht="97.5" customHeight="1" x14ac:dyDescent="0.2">
      <c r="A2" s="88" t="s">
        <v>113</v>
      </c>
      <c r="B2" s="88"/>
      <c r="C2" s="88"/>
      <c r="D2" s="68"/>
      <c r="E2" s="68"/>
      <c r="F2" s="68"/>
    </row>
    <row r="3" spans="1:6" s="51" customFormat="1" ht="13.5" x14ac:dyDescent="0.2">
      <c r="A3" s="58"/>
      <c r="B3" s="60"/>
      <c r="C3" s="59" t="s">
        <v>174</v>
      </c>
      <c r="E3" s="60"/>
      <c r="F3" s="54"/>
    </row>
    <row r="4" spans="1:6" s="51" customFormat="1" ht="13.5" x14ac:dyDescent="0.2">
      <c r="A4" s="58"/>
      <c r="B4" s="60"/>
      <c r="C4" s="60"/>
      <c r="D4" s="60"/>
      <c r="E4" s="60"/>
      <c r="F4" s="54"/>
    </row>
    <row r="5" spans="1:6" s="51" customFormat="1" ht="13.5" x14ac:dyDescent="0.2">
      <c r="A5" s="58"/>
      <c r="B5" s="60"/>
      <c r="C5" s="60"/>
      <c r="D5" s="60"/>
      <c r="E5" s="60"/>
      <c r="F5" s="54"/>
    </row>
    <row r="6" spans="1:6" s="51" customFormat="1" ht="13.5" x14ac:dyDescent="0.2">
      <c r="A6" s="58"/>
      <c r="B6" s="60"/>
      <c r="C6" s="60"/>
      <c r="D6" s="60"/>
      <c r="E6" s="60"/>
      <c r="F6" s="54"/>
    </row>
    <row r="7" spans="1:6" s="51" customFormat="1" ht="13.5" x14ac:dyDescent="0.2">
      <c r="A7" s="60"/>
      <c r="B7" s="89" t="s">
        <v>114</v>
      </c>
      <c r="C7" s="89"/>
    </row>
    <row r="8" spans="1:6" s="51" customFormat="1" ht="13.5" x14ac:dyDescent="0.2">
      <c r="A8" s="60"/>
      <c r="B8" s="51" t="s">
        <v>126</v>
      </c>
      <c r="C8" s="66" t="s">
        <v>127</v>
      </c>
    </row>
    <row r="9" spans="1:6" s="51" customFormat="1" ht="13.5" x14ac:dyDescent="0.2">
      <c r="A9" s="60"/>
      <c r="B9" s="58" t="s">
        <v>128</v>
      </c>
      <c r="C9" s="66" t="s">
        <v>127</v>
      </c>
    </row>
    <row r="10" spans="1:6" s="51" customFormat="1" ht="13.5" x14ac:dyDescent="0.2">
      <c r="A10" s="60"/>
      <c r="B10" s="58"/>
      <c r="C10" s="54"/>
    </row>
    <row r="11" spans="1:6" x14ac:dyDescent="0.25">
      <c r="A11" s="51"/>
      <c r="B11" s="58" t="s">
        <v>131</v>
      </c>
      <c r="C11" s="61">
        <v>0</v>
      </c>
    </row>
    <row r="12" spans="1:6" x14ac:dyDescent="0.25">
      <c r="A12" s="51"/>
      <c r="B12" s="58" t="s">
        <v>133</v>
      </c>
      <c r="C12" s="61">
        <v>0</v>
      </c>
    </row>
    <row r="13" spans="1:6" x14ac:dyDescent="0.25">
      <c r="A13" s="51"/>
      <c r="B13" s="58" t="s">
        <v>135</v>
      </c>
      <c r="C13" s="61">
        <v>0</v>
      </c>
    </row>
    <row r="14" spans="1:6" x14ac:dyDescent="0.25">
      <c r="A14" s="51"/>
      <c r="B14" s="58" t="s">
        <v>136</v>
      </c>
      <c r="C14" s="61">
        <v>0</v>
      </c>
    </row>
    <row r="15" spans="1:6" x14ac:dyDescent="0.25">
      <c r="A15" s="51"/>
      <c r="B15" s="51" t="s">
        <v>137</v>
      </c>
      <c r="C15" s="61">
        <v>0</v>
      </c>
    </row>
    <row r="16" spans="1:6" x14ac:dyDescent="0.25">
      <c r="A16" s="51"/>
      <c r="B16" s="51" t="s">
        <v>138</v>
      </c>
      <c r="C16" s="61">
        <v>0</v>
      </c>
    </row>
    <row r="17" spans="1:5" x14ac:dyDescent="0.25">
      <c r="A17" s="51"/>
      <c r="B17" s="51" t="s">
        <v>139</v>
      </c>
      <c r="C17" s="61">
        <v>0</v>
      </c>
    </row>
    <row r="18" spans="1:5" x14ac:dyDescent="0.25">
      <c r="A18" s="51"/>
      <c r="B18" s="51" t="s">
        <v>140</v>
      </c>
      <c r="C18" s="61">
        <v>0</v>
      </c>
    </row>
    <row r="19" spans="1:5" x14ac:dyDescent="0.25">
      <c r="A19" s="51"/>
      <c r="B19" s="51" t="s">
        <v>172</v>
      </c>
      <c r="C19" s="61">
        <v>0</v>
      </c>
      <c r="D19" s="51"/>
      <c r="E19" s="51"/>
    </row>
    <row r="20" spans="1:5" x14ac:dyDescent="0.25">
      <c r="A20" s="51"/>
      <c r="B20" s="51" t="s">
        <v>173</v>
      </c>
      <c r="C20" s="62">
        <v>0</v>
      </c>
      <c r="D20" s="51"/>
      <c r="E20" s="51"/>
    </row>
    <row r="21" spans="1:5" x14ac:dyDescent="0.25">
      <c r="A21" s="51"/>
      <c r="B21" s="58" t="s">
        <v>168</v>
      </c>
      <c r="C21" s="62">
        <v>0</v>
      </c>
      <c r="D21" s="51"/>
      <c r="E21" s="51"/>
    </row>
    <row r="22" spans="1:5" x14ac:dyDescent="0.25">
      <c r="B22" s="58" t="s">
        <v>122</v>
      </c>
      <c r="C22" s="54">
        <f>SUM(C11:C20)-C21</f>
        <v>0</v>
      </c>
    </row>
    <row r="23" spans="1:5" x14ac:dyDescent="0.25">
      <c r="B23" s="60" t="s">
        <v>42</v>
      </c>
      <c r="C23" s="64">
        <f>ROUND(C22/12,2)</f>
        <v>0</v>
      </c>
    </row>
    <row r="24" spans="1:5" x14ac:dyDescent="0.25">
      <c r="B24" s="58" t="s">
        <v>143</v>
      </c>
      <c r="C24" s="67" t="str">
        <f>IF(C8="Select","Make Selections",(IF(C8="First",2.5,IF(C9="Select","Make Selections",IF(C9="NAICS 72",3.5,2.5)))))</f>
        <v>Make Selections</v>
      </c>
    </row>
    <row r="25" spans="1:5" ht="15.75" thickBot="1" x14ac:dyDescent="0.3">
      <c r="B25" s="60" t="s">
        <v>123</v>
      </c>
      <c r="C25" s="65" t="e">
        <f>ROUND(C23*C24,2)</f>
        <v>#VALUE!</v>
      </c>
    </row>
    <row r="26" spans="1:5" ht="15.75" thickTop="1" x14ac:dyDescent="0.25"/>
  </sheetData>
  <sheetProtection algorithmName="SHA-512" hashValue="flry04IInRrnLI3p1tylbIyaZupe8x/kR3G4vhGWPM71V/3b44/TQUJAj8l5EFqL2CzHmRYPT0DwUoShr/9GaA==" saltValue="S4ioURxI3tkxma/m+wPr2Q==" spinCount="100000" sheet="1" selectLockedCells="1"/>
  <mergeCells count="3">
    <mergeCell ref="A1:B1"/>
    <mergeCell ref="A2:C2"/>
    <mergeCell ref="B7:C7"/>
  </mergeCells>
  <conditionalFormatting sqref="B23:C30 B7:C20">
    <cfRule type="expression" dxfId="7" priority="7">
      <formula>$C$3="Make Selection"</formula>
    </cfRule>
    <cfRule type="expression" dxfId="6" priority="8">
      <formula>$C$3="I do not agree"</formula>
    </cfRule>
  </conditionalFormatting>
  <conditionalFormatting sqref="C21 B22">
    <cfRule type="expression" dxfId="5" priority="5">
      <formula>$C$3="Make Selection"</formula>
    </cfRule>
    <cfRule type="expression" dxfId="4" priority="6">
      <formula>$C$3="I do not agree"</formula>
    </cfRule>
  </conditionalFormatting>
  <conditionalFormatting sqref="B21">
    <cfRule type="expression" dxfId="3" priority="3">
      <formula>$C$3="I do not agree"</formula>
    </cfRule>
    <cfRule type="expression" dxfId="2" priority="4">
      <formula>$C$3="Make Selection"</formula>
    </cfRule>
  </conditionalFormatting>
  <conditionalFormatting sqref="C22">
    <cfRule type="expression" dxfId="1" priority="1">
      <formula>$C$3="Make Selection"</formula>
    </cfRule>
    <cfRule type="expression" dxfId="0" priority="2">
      <formula>$C$3="I do not agree"</formula>
    </cfRule>
  </conditionalFormatting>
  <dataValidations count="3">
    <dataValidation type="list" allowBlank="1" showInputMessage="1" showErrorMessage="1" sqref="C3" xr:uid="{7A5E7D0A-1BD4-4590-84A9-080D3AD58FF6}">
      <formula1>"Make Selection, I do not agree, I agree"</formula1>
    </dataValidation>
    <dataValidation type="list" allowBlank="1" showInputMessage="1" showErrorMessage="1" sqref="C9" xr:uid="{37A9A8DE-2D90-400A-81C9-719DF2DAAADF}">
      <formula1>"Select, Not NAICS 72, NAICS 72"</formula1>
    </dataValidation>
    <dataValidation type="list" allowBlank="1" showInputMessage="1" showErrorMessage="1" sqref="C8" xr:uid="{FD29E680-F3BC-4F48-8B83-7A347EB1DDF0}">
      <formula1>"Select, First, Second"</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Addendum A</vt:lpstr>
      <vt:lpstr>Addendum B</vt:lpstr>
      <vt:lpstr>Addendum C</vt:lpstr>
      <vt:lpstr>Schedule F</vt:lpstr>
      <vt:lpstr>Schedule C</vt:lpstr>
      <vt:lpstr>1065</vt:lpstr>
      <vt:lpstr>1120-S</vt:lpstr>
      <vt:lpstr>1120</vt:lpstr>
      <vt:lpstr>990</vt:lpstr>
      <vt:lpstr>Addendum D</vt:lpstr>
      <vt:lpstr>Self-Employed</vt:lpstr>
      <vt:lpstr>Self-Employed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Qualmann, Alisha</dc:creator>
  <cp:lastModifiedBy>Qualmann, Alisha</cp:lastModifiedBy>
  <cp:lastPrinted>2021-01-31T20:55:28Z</cp:lastPrinted>
  <dcterms:created xsi:type="dcterms:W3CDTF">2021-01-14T20:28:31Z</dcterms:created>
  <dcterms:modified xsi:type="dcterms:W3CDTF">2021-03-11T13:32:40Z</dcterms:modified>
</cp:coreProperties>
</file>